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⑨試合書類\"/>
    </mc:Choice>
  </mc:AlternateContent>
  <xr:revisionPtr revIDLastSave="0" documentId="8_{6C1B787E-EB60-46B6-AF03-2FAA11737F3E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記入方法" sheetId="6" r:id="rId1"/>
    <sheet name="記録用紙" sheetId="1" r:id="rId2"/>
    <sheet name="警告・退場" sheetId="5" r:id="rId3"/>
    <sheet name="選手名簿" sheetId="2" r:id="rId4"/>
    <sheet name="メンバー表" sheetId="3" r:id="rId5"/>
  </sheets>
  <definedNames>
    <definedName name="_xlnm.Print_Area" localSheetId="4">メンバー表!$A$1:$O$36</definedName>
    <definedName name="_xlnm.Print_Area" localSheetId="1">記録用紙!$A$1:$AJ$58</definedName>
    <definedName name="_xlnm.Print_Area" localSheetId="3">選手名簿!$A$1:$L$40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2" i="1" l="1"/>
  <c r="A4" i="5"/>
  <c r="E4" i="5"/>
  <c r="D4" i="5"/>
  <c r="K10" i="3" l="1"/>
  <c r="U32" i="1" s="1"/>
  <c r="C10" i="3"/>
  <c r="L32" i="1" s="1"/>
  <c r="Y3" i="1"/>
  <c r="Y6" i="1"/>
  <c r="R6" i="1"/>
  <c r="K6" i="1"/>
  <c r="D6" i="1"/>
  <c r="O36" i="3" l="1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AA31" i="1" l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N9" i="5"/>
  <c r="AF39" i="1" s="1"/>
  <c r="AG39" i="1"/>
  <c r="C9" i="3"/>
  <c r="D4" i="3" s="1"/>
  <c r="K9" i="3"/>
  <c r="B19" i="3"/>
  <c r="Q14" i="1" s="1"/>
  <c r="C19" i="3"/>
  <c r="L14" i="1" s="1"/>
  <c r="E19" i="3"/>
  <c r="J19" i="3"/>
  <c r="T14" i="1" s="1"/>
  <c r="K19" i="3"/>
  <c r="U14" i="1" s="1"/>
  <c r="M19" i="3"/>
  <c r="B20" i="3"/>
  <c r="Q15" i="1" s="1"/>
  <c r="C20" i="3"/>
  <c r="L15" i="1" s="1"/>
  <c r="E20" i="3"/>
  <c r="J20" i="3"/>
  <c r="T15" i="1" s="1"/>
  <c r="K20" i="3"/>
  <c r="U15" i="1" s="1"/>
  <c r="B21" i="3"/>
  <c r="Q16" i="1" s="1"/>
  <c r="C21" i="3"/>
  <c r="L16" i="1" s="1"/>
  <c r="E21" i="3"/>
  <c r="J21" i="3"/>
  <c r="T16" i="1" s="1"/>
  <c r="K21" i="3"/>
  <c r="U16" i="1" s="1"/>
  <c r="B22" i="3"/>
  <c r="Q17" i="1" s="1"/>
  <c r="C22" i="3"/>
  <c r="L17" i="1" s="1"/>
  <c r="J22" i="3"/>
  <c r="T17" i="1" s="1"/>
  <c r="K22" i="3"/>
  <c r="U17" i="1" s="1"/>
  <c r="B23" i="3"/>
  <c r="Q18" i="1" s="1"/>
  <c r="C23" i="3"/>
  <c r="L18" i="1" s="1"/>
  <c r="J23" i="3"/>
  <c r="T18" i="1" s="1"/>
  <c r="K23" i="3"/>
  <c r="U18" i="1" s="1"/>
  <c r="B24" i="3"/>
  <c r="Q19" i="1" s="1"/>
  <c r="C24" i="3"/>
  <c r="L19" i="1" s="1"/>
  <c r="J24" i="3"/>
  <c r="T19" i="1" s="1"/>
  <c r="K24" i="3"/>
  <c r="U19" i="1" s="1"/>
  <c r="B25" i="3"/>
  <c r="Q20" i="1" s="1"/>
  <c r="C25" i="3"/>
  <c r="L20" i="1" s="1"/>
  <c r="J25" i="3"/>
  <c r="T20" i="1" s="1"/>
  <c r="K25" i="3"/>
  <c r="U20" i="1" s="1"/>
  <c r="B26" i="3"/>
  <c r="Q21" i="1" s="1"/>
  <c r="C26" i="3"/>
  <c r="L21" i="1" s="1"/>
  <c r="J26" i="3"/>
  <c r="T21" i="1" s="1"/>
  <c r="K26" i="3"/>
  <c r="U21" i="1" s="1"/>
  <c r="B27" i="3"/>
  <c r="Q22" i="1" s="1"/>
  <c r="C27" i="3"/>
  <c r="L22" i="1" s="1"/>
  <c r="J27" i="3"/>
  <c r="T22" i="1" s="1"/>
  <c r="K27" i="3"/>
  <c r="U22" i="1" s="1"/>
  <c r="B28" i="3"/>
  <c r="Q23" i="1" s="1"/>
  <c r="C28" i="3"/>
  <c r="L23" i="1" s="1"/>
  <c r="J28" i="3"/>
  <c r="T23" i="1" s="1"/>
  <c r="K28" i="3"/>
  <c r="U23" i="1" s="1"/>
  <c r="B29" i="3"/>
  <c r="Q24" i="1" s="1"/>
  <c r="C29" i="3"/>
  <c r="L24" i="1" s="1"/>
  <c r="J29" i="3"/>
  <c r="T24" i="1" s="1"/>
  <c r="K29" i="3"/>
  <c r="U24" i="1" s="1"/>
  <c r="B30" i="3"/>
  <c r="Q25" i="1" s="1"/>
  <c r="C30" i="3"/>
  <c r="L25" i="1" s="1"/>
  <c r="J30" i="3"/>
  <c r="T25" i="1" s="1"/>
  <c r="K30" i="3"/>
  <c r="U25" i="1" s="1"/>
  <c r="B31" i="3"/>
  <c r="Q26" i="1" s="1"/>
  <c r="C31" i="3"/>
  <c r="L26" i="1" s="1"/>
  <c r="J31" i="3"/>
  <c r="T26" i="1" s="1"/>
  <c r="K31" i="3"/>
  <c r="U26" i="1" s="1"/>
  <c r="B32" i="3"/>
  <c r="Q27" i="1" s="1"/>
  <c r="C32" i="3"/>
  <c r="L27" i="1" s="1"/>
  <c r="J32" i="3"/>
  <c r="T27" i="1" s="1"/>
  <c r="K32" i="3"/>
  <c r="U27" i="1" s="1"/>
  <c r="B33" i="3"/>
  <c r="Q28" i="1" s="1"/>
  <c r="C33" i="3"/>
  <c r="L28" i="1" s="1"/>
  <c r="J33" i="3"/>
  <c r="T28" i="1" s="1"/>
  <c r="K33" i="3"/>
  <c r="U28" i="1" s="1"/>
  <c r="B34" i="3"/>
  <c r="Q29" i="1" s="1"/>
  <c r="C34" i="3"/>
  <c r="L29" i="1" s="1"/>
  <c r="J34" i="3"/>
  <c r="T29" i="1" s="1"/>
  <c r="K34" i="3"/>
  <c r="U29" i="1" s="1"/>
  <c r="B35" i="3"/>
  <c r="Q30" i="1" s="1"/>
  <c r="C35" i="3"/>
  <c r="L30" i="1" s="1"/>
  <c r="J35" i="3"/>
  <c r="T30" i="1" s="1"/>
  <c r="K35" i="3"/>
  <c r="U30" i="1" s="1"/>
  <c r="B36" i="3"/>
  <c r="Q31" i="1" s="1"/>
  <c r="C36" i="3"/>
  <c r="L31" i="1" s="1"/>
  <c r="J36" i="3"/>
  <c r="T31" i="1" s="1"/>
  <c r="K36" i="3"/>
  <c r="U31" i="1" s="1"/>
  <c r="D2" i="5"/>
  <c r="M2" i="5"/>
  <c r="B34" i="1"/>
  <c r="E34" i="1"/>
  <c r="H34" i="1"/>
  <c r="J4" i="5"/>
  <c r="AB34" i="1" s="1"/>
  <c r="M4" i="5"/>
  <c r="AE34" i="1" s="1"/>
  <c r="N4" i="5"/>
  <c r="AH34" i="1" s="1"/>
  <c r="A5" i="5"/>
  <c r="B35" i="1" s="1"/>
  <c r="D5" i="5"/>
  <c r="E35" i="1" s="1"/>
  <c r="E5" i="5"/>
  <c r="F35" i="1" s="1"/>
  <c r="J5" i="5"/>
  <c r="AB35" i="1" s="1"/>
  <c r="M5" i="5"/>
  <c r="AE35" i="1" s="1"/>
  <c r="N5" i="5"/>
  <c r="AF35" i="1" s="1"/>
  <c r="A6" i="5"/>
  <c r="B36" i="1" s="1"/>
  <c r="D6" i="5"/>
  <c r="E36" i="1" s="1"/>
  <c r="E6" i="5"/>
  <c r="F36" i="1" s="1"/>
  <c r="J6" i="5"/>
  <c r="AB36" i="1" s="1"/>
  <c r="M6" i="5"/>
  <c r="AE36" i="1" s="1"/>
  <c r="N6" i="5"/>
  <c r="AF36" i="1" s="1"/>
  <c r="A7" i="5"/>
  <c r="B37" i="1" s="1"/>
  <c r="D7" i="5"/>
  <c r="E37" i="1" s="1"/>
  <c r="E7" i="5"/>
  <c r="F37" i="1" s="1"/>
  <c r="J7" i="5"/>
  <c r="AB37" i="1" s="1"/>
  <c r="M7" i="5"/>
  <c r="AE37" i="1" s="1"/>
  <c r="N7" i="5"/>
  <c r="AH37" i="1" s="1"/>
  <c r="A8" i="5"/>
  <c r="B38" i="1" s="1"/>
  <c r="D8" i="5"/>
  <c r="E38" i="1" s="1"/>
  <c r="E8" i="5"/>
  <c r="H38" i="1" s="1"/>
  <c r="J8" i="5"/>
  <c r="AB38" i="1" s="1"/>
  <c r="M8" i="5"/>
  <c r="AE38" i="1" s="1"/>
  <c r="N8" i="5"/>
  <c r="AF38" i="1" s="1"/>
  <c r="A9" i="5"/>
  <c r="B39" i="1" s="1"/>
  <c r="D9" i="5"/>
  <c r="E39" i="1" s="1"/>
  <c r="E9" i="5"/>
  <c r="H39" i="1" s="1"/>
  <c r="J9" i="5"/>
  <c r="AB39" i="1" s="1"/>
  <c r="M9" i="5"/>
  <c r="AE39" i="1" s="1"/>
  <c r="A10" i="5"/>
  <c r="B40" i="1" s="1"/>
  <c r="D10" i="5"/>
  <c r="E40" i="1" s="1"/>
  <c r="E10" i="5"/>
  <c r="F40" i="1" s="1"/>
  <c r="J10" i="5"/>
  <c r="AB40" i="1" s="1"/>
  <c r="M10" i="5"/>
  <c r="AE40" i="1" s="1"/>
  <c r="N10" i="5"/>
  <c r="AF40" i="1" s="1"/>
  <c r="A11" i="5"/>
  <c r="B41" i="1" s="1"/>
  <c r="D11" i="5"/>
  <c r="E41" i="1" s="1"/>
  <c r="E11" i="5"/>
  <c r="F41" i="1" s="1"/>
  <c r="J11" i="5"/>
  <c r="AB41" i="1" s="1"/>
  <c r="M11" i="5"/>
  <c r="AE41" i="1" s="1"/>
  <c r="N11" i="5"/>
  <c r="AF41" i="1" s="1"/>
  <c r="A12" i="5"/>
  <c r="B42" i="1" s="1"/>
  <c r="D12" i="5"/>
  <c r="E42" i="1" s="1"/>
  <c r="E12" i="5"/>
  <c r="F42" i="1" s="1"/>
  <c r="J12" i="5"/>
  <c r="AB42" i="1" s="1"/>
  <c r="M12" i="5"/>
  <c r="AE42" i="1" s="1"/>
  <c r="N12" i="5"/>
  <c r="AH42" i="1" s="1"/>
  <c r="A13" i="5"/>
  <c r="D13" i="5"/>
  <c r="E43" i="1" s="1"/>
  <c r="E13" i="5"/>
  <c r="H43" i="1" s="1"/>
  <c r="J13" i="5"/>
  <c r="AB43" i="1" s="1"/>
  <c r="M13" i="5"/>
  <c r="AE43" i="1" s="1"/>
  <c r="N13" i="5"/>
  <c r="AH43" i="1" s="1"/>
  <c r="D20" i="5"/>
  <c r="D3" i="1"/>
  <c r="D4" i="1"/>
  <c r="M4" i="1"/>
  <c r="D5" i="1"/>
  <c r="M5" i="1"/>
  <c r="N7" i="1"/>
  <c r="V7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D32" i="1"/>
  <c r="E32" i="1"/>
  <c r="F32" i="1"/>
  <c r="G32" i="1"/>
  <c r="H32" i="1"/>
  <c r="I32" i="1"/>
  <c r="K32" i="1"/>
  <c r="AB32" i="1"/>
  <c r="AC32" i="1"/>
  <c r="AD32" i="1"/>
  <c r="AE32" i="1"/>
  <c r="AF32" i="1"/>
  <c r="AG32" i="1"/>
  <c r="C34" i="1"/>
  <c r="D34" i="1"/>
  <c r="G34" i="1"/>
  <c r="I34" i="1"/>
  <c r="P34" i="1"/>
  <c r="U34" i="1"/>
  <c r="AC34" i="1"/>
  <c r="AD34" i="1"/>
  <c r="AG34" i="1"/>
  <c r="AI34" i="1"/>
  <c r="C35" i="1"/>
  <c r="D35" i="1"/>
  <c r="G35" i="1"/>
  <c r="I35" i="1"/>
  <c r="AC35" i="1"/>
  <c r="AD35" i="1"/>
  <c r="AG35" i="1"/>
  <c r="AI35" i="1"/>
  <c r="C36" i="1"/>
  <c r="D36" i="1"/>
  <c r="G36" i="1"/>
  <c r="I36" i="1"/>
  <c r="P36" i="1"/>
  <c r="U36" i="1"/>
  <c r="AC36" i="1"/>
  <c r="AD36" i="1"/>
  <c r="AG36" i="1"/>
  <c r="AI36" i="1"/>
  <c r="C37" i="1"/>
  <c r="D37" i="1"/>
  <c r="G37" i="1"/>
  <c r="I37" i="1"/>
  <c r="AC37" i="1"/>
  <c r="AD37" i="1"/>
  <c r="AG37" i="1"/>
  <c r="AI37" i="1"/>
  <c r="C38" i="1"/>
  <c r="D38" i="1"/>
  <c r="G38" i="1"/>
  <c r="I38" i="1"/>
  <c r="P38" i="1"/>
  <c r="U38" i="1"/>
  <c r="AC38" i="1"/>
  <c r="AD38" i="1"/>
  <c r="AG38" i="1"/>
  <c r="AI38" i="1"/>
  <c r="C39" i="1"/>
  <c r="D39" i="1"/>
  <c r="G39" i="1"/>
  <c r="I39" i="1"/>
  <c r="AC39" i="1"/>
  <c r="AD39" i="1"/>
  <c r="AI39" i="1"/>
  <c r="C40" i="1"/>
  <c r="D40" i="1"/>
  <c r="G40" i="1"/>
  <c r="I40" i="1"/>
  <c r="P40" i="1"/>
  <c r="U40" i="1"/>
  <c r="AC40" i="1"/>
  <c r="AD40" i="1"/>
  <c r="AG40" i="1"/>
  <c r="AI40" i="1"/>
  <c r="C41" i="1"/>
  <c r="D41" i="1"/>
  <c r="G41" i="1"/>
  <c r="I41" i="1"/>
  <c r="AC41" i="1"/>
  <c r="AD41" i="1"/>
  <c r="AG41" i="1"/>
  <c r="AI41" i="1"/>
  <c r="C42" i="1"/>
  <c r="D42" i="1"/>
  <c r="G42" i="1"/>
  <c r="I42" i="1"/>
  <c r="P42" i="1"/>
  <c r="U42" i="1"/>
  <c r="AC42" i="1"/>
  <c r="AD42" i="1"/>
  <c r="AG42" i="1"/>
  <c r="AI42" i="1"/>
  <c r="B43" i="1"/>
  <c r="C43" i="1"/>
  <c r="D43" i="1"/>
  <c r="G43" i="1"/>
  <c r="I43" i="1"/>
  <c r="AC43" i="1"/>
  <c r="AD43" i="1"/>
  <c r="AG43" i="1"/>
  <c r="AI43" i="1"/>
  <c r="D46" i="1"/>
  <c r="G46" i="1"/>
  <c r="U46" i="1"/>
  <c r="X46" i="1"/>
  <c r="D47" i="1"/>
  <c r="G47" i="1"/>
  <c r="U47" i="1"/>
  <c r="X47" i="1"/>
  <c r="D48" i="1"/>
  <c r="G48" i="1"/>
  <c r="U48" i="1"/>
  <c r="X48" i="1"/>
  <c r="D49" i="1"/>
  <c r="G49" i="1"/>
  <c r="U49" i="1"/>
  <c r="X49" i="1"/>
  <c r="D50" i="1"/>
  <c r="G50" i="1"/>
  <c r="U50" i="1"/>
  <c r="X50" i="1"/>
  <c r="D51" i="1"/>
  <c r="G51" i="1"/>
  <c r="U51" i="1"/>
  <c r="X51" i="1"/>
  <c r="D52" i="1"/>
  <c r="G52" i="1"/>
  <c r="U52" i="1"/>
  <c r="X52" i="1"/>
  <c r="D53" i="1"/>
  <c r="G53" i="1"/>
  <c r="U53" i="1"/>
  <c r="X53" i="1"/>
  <c r="D54" i="1"/>
  <c r="G54" i="1"/>
  <c r="U54" i="1"/>
  <c r="X54" i="1"/>
  <c r="D55" i="1"/>
  <c r="G55" i="1"/>
  <c r="U55" i="1"/>
  <c r="X55" i="1"/>
  <c r="H41" i="1"/>
  <c r="AH40" i="1"/>
  <c r="H35" i="1"/>
  <c r="H37" i="1"/>
  <c r="AH38" i="1"/>
  <c r="H36" i="1" l="1"/>
  <c r="AF42" i="1"/>
  <c r="AF43" i="1"/>
  <c r="AH36" i="1"/>
  <c r="F43" i="1"/>
  <c r="F38" i="1"/>
  <c r="F34" i="1"/>
  <c r="H42" i="1"/>
  <c r="H40" i="1"/>
  <c r="AH39" i="1"/>
  <c r="AA32" i="1"/>
  <c r="F39" i="1"/>
  <c r="AF37" i="1"/>
  <c r="J32" i="1"/>
  <c r="G4" i="3"/>
  <c r="Y8" i="1"/>
  <c r="AF34" i="1"/>
  <c r="AH35" i="1"/>
  <c r="AH41" i="1"/>
  <c r="C8" i="1"/>
</calcChain>
</file>

<file path=xl/sharedStrings.xml><?xml version="1.0" encoding="utf-8"?>
<sst xmlns="http://schemas.openxmlformats.org/spreadsheetml/2006/main" count="202" uniqueCount="125">
  <si>
    <t>大会名</t>
    <rPh sb="0" eb="2">
      <t>タイカイ</t>
    </rPh>
    <rPh sb="2" eb="3">
      <t>メイ</t>
    </rPh>
    <phoneticPr fontId="3"/>
  </si>
  <si>
    <t>天　候</t>
    <rPh sb="0" eb="3">
      <t>テンコウ</t>
    </rPh>
    <phoneticPr fontId="3"/>
  </si>
  <si>
    <t>風</t>
    <rPh sb="0" eb="1">
      <t>カゼ</t>
    </rPh>
    <phoneticPr fontId="3"/>
  </si>
  <si>
    <t>会　場</t>
    <rPh sb="0" eb="3">
      <t>カイジョウ</t>
    </rPh>
    <phoneticPr fontId="3"/>
  </si>
  <si>
    <t>状　態</t>
    <rPh sb="0" eb="3">
      <t>ジョウタイ</t>
    </rPh>
    <phoneticPr fontId="3"/>
  </si>
  <si>
    <t>日　時</t>
    <rPh sb="0" eb="3">
      <t>ニチジ</t>
    </rPh>
    <phoneticPr fontId="3"/>
  </si>
  <si>
    <t>試合時間</t>
    <rPh sb="0" eb="2">
      <t>シアイ</t>
    </rPh>
    <rPh sb="2" eb="4">
      <t>ジカン</t>
    </rPh>
    <phoneticPr fontId="3"/>
  </si>
  <si>
    <t>分</t>
    <rPh sb="0" eb="1">
      <t>フン</t>
    </rPh>
    <phoneticPr fontId="3"/>
  </si>
  <si>
    <t>延　長</t>
    <rPh sb="0" eb="3">
      <t>エンチョウ</t>
    </rPh>
    <phoneticPr fontId="3"/>
  </si>
  <si>
    <t>PK方式</t>
    <rPh sb="2" eb="4">
      <t>ホウシキ</t>
    </rPh>
    <phoneticPr fontId="3"/>
  </si>
  <si>
    <t>主　審</t>
    <rPh sb="0" eb="3">
      <t>シュシン</t>
    </rPh>
    <phoneticPr fontId="3"/>
  </si>
  <si>
    <t>副　審</t>
    <rPh sb="0" eb="3">
      <t>フクシン</t>
    </rPh>
    <phoneticPr fontId="3"/>
  </si>
  <si>
    <t>第４審判</t>
    <rPh sb="0" eb="1">
      <t>ダイ</t>
    </rPh>
    <rPh sb="2" eb="4">
      <t>シンパン</t>
    </rPh>
    <phoneticPr fontId="3"/>
  </si>
  <si>
    <t>記　録</t>
    <rPh sb="0" eb="3">
      <t>キロク</t>
    </rPh>
    <phoneticPr fontId="3"/>
  </si>
  <si>
    <t>チーム名</t>
    <rPh sb="3" eb="4">
      <t>メイ</t>
    </rPh>
    <phoneticPr fontId="3"/>
  </si>
  <si>
    <t>ｷｯｸｵﾌ</t>
    <phoneticPr fontId="3"/>
  </si>
  <si>
    <t>交代</t>
    <rPh sb="0" eb="2">
      <t>コウタイ</t>
    </rPh>
    <phoneticPr fontId="3"/>
  </si>
  <si>
    <t>得</t>
    <rPh sb="0" eb="1">
      <t>トク</t>
    </rPh>
    <phoneticPr fontId="3"/>
  </si>
  <si>
    <t>選手名</t>
    <rPh sb="0" eb="3">
      <t>センシュメイ</t>
    </rPh>
    <phoneticPr fontId="3"/>
  </si>
  <si>
    <t>位</t>
    <rPh sb="0" eb="1">
      <t>イチ</t>
    </rPh>
    <phoneticPr fontId="3"/>
  </si>
  <si>
    <t>番</t>
    <rPh sb="0" eb="1">
      <t>バンゴウ</t>
    </rPh>
    <phoneticPr fontId="3"/>
  </si>
  <si>
    <t>時間</t>
    <rPh sb="0" eb="2">
      <t>ジカン</t>
    </rPh>
    <phoneticPr fontId="3"/>
  </si>
  <si>
    <t>計</t>
    <rPh sb="0" eb="1">
      <t>ケイ</t>
    </rPh>
    <phoneticPr fontId="3"/>
  </si>
  <si>
    <t>点</t>
    <rPh sb="0" eb="1">
      <t>テン</t>
    </rPh>
    <phoneticPr fontId="3"/>
  </si>
  <si>
    <t>置</t>
    <rPh sb="0" eb="1">
      <t>イチ</t>
    </rPh>
    <phoneticPr fontId="3"/>
  </si>
  <si>
    <t>号</t>
    <rPh sb="0" eb="1">
      <t>ゴウ</t>
    </rPh>
    <phoneticPr fontId="3"/>
  </si>
  <si>
    <t>警告・退場</t>
    <rPh sb="0" eb="2">
      <t>ケイコク</t>
    </rPh>
    <rPh sb="3" eb="5">
      <t>タイジョウ</t>
    </rPh>
    <phoneticPr fontId="3"/>
  </si>
  <si>
    <t>直接フリーキック</t>
    <rPh sb="0" eb="2">
      <t>チョクセツ</t>
    </rPh>
    <phoneticPr fontId="3"/>
  </si>
  <si>
    <t>間接フリーキック</t>
    <rPh sb="0" eb="2">
      <t>カンセツ</t>
    </rPh>
    <phoneticPr fontId="3"/>
  </si>
  <si>
    <t>得点者</t>
    <rPh sb="0" eb="3">
      <t>トクテンシャ</t>
    </rPh>
    <phoneticPr fontId="3"/>
  </si>
  <si>
    <t>得　点　経　過</t>
    <rPh sb="0" eb="1">
      <t>トク</t>
    </rPh>
    <rPh sb="2" eb="3">
      <t>テン</t>
    </rPh>
    <rPh sb="4" eb="5">
      <t>キョウ</t>
    </rPh>
    <rPh sb="6" eb="7">
      <t>カ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</si>
  <si>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</si>
  <si>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</si>
  <si>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延長</t>
    <rPh sb="0" eb="2">
      <t>エンチョウ</t>
    </rPh>
    <phoneticPr fontId="3"/>
  </si>
  <si>
    <t>監督</t>
    <rPh sb="0" eb="2">
      <t>カントク</t>
    </rPh>
    <phoneticPr fontId="3"/>
  </si>
  <si>
    <t>得点経過　　（凡例：　　～ドリブル、　→ゴロのパス、　↑浮球のパス、　×混戦、　Sシュート、　Hヘディング）</t>
    <rPh sb="0" eb="2">
      <t>トクテン</t>
    </rPh>
    <rPh sb="2" eb="4">
      <t>ケイカ</t>
    </rPh>
    <rPh sb="7" eb="9">
      <t>ハンレイ</t>
    </rPh>
    <rPh sb="28" eb="29">
      <t>ウキ</t>
    </rPh>
    <rPh sb="29" eb="30">
      <t>キュウ</t>
    </rPh>
    <rPh sb="36" eb="38">
      <t>コンセン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</si>
  <si>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</si>
  <si>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懲戒</t>
    <rPh sb="0" eb="2">
      <t>チョウカイ</t>
    </rPh>
    <phoneticPr fontId="3"/>
  </si>
  <si>
    <t>番号</t>
    <rPh sb="0" eb="2">
      <t>バンゴウ</t>
    </rPh>
    <phoneticPr fontId="3"/>
  </si>
  <si>
    <t>理由</t>
    <rPh sb="0" eb="2">
      <t>リユウ</t>
    </rPh>
    <phoneticPr fontId="3"/>
  </si>
  <si>
    <t>反スポ</t>
    <rPh sb="0" eb="1">
      <t>ハン</t>
    </rPh>
    <phoneticPr fontId="3"/>
  </si>
  <si>
    <t>警</t>
    <rPh sb="0" eb="1">
      <t>ケイ</t>
    </rPh>
    <phoneticPr fontId="3"/>
  </si>
  <si>
    <t>ラフ</t>
    <phoneticPr fontId="3"/>
  </si>
  <si>
    <t>異議</t>
    <rPh sb="0" eb="2">
      <t>イギ</t>
    </rPh>
    <phoneticPr fontId="3"/>
  </si>
  <si>
    <t>繰り返し</t>
    <rPh sb="0" eb="1">
      <t>ク</t>
    </rPh>
    <rPh sb="2" eb="3">
      <t>カエ</t>
    </rPh>
    <phoneticPr fontId="3"/>
  </si>
  <si>
    <t>距離</t>
    <rPh sb="0" eb="2">
      <t>キョリ</t>
    </rPh>
    <phoneticPr fontId="3"/>
  </si>
  <si>
    <t>入</t>
    <rPh sb="0" eb="1">
      <t>ニュウ</t>
    </rPh>
    <phoneticPr fontId="3"/>
  </si>
  <si>
    <t>去</t>
    <rPh sb="0" eb="1">
      <t>キョ</t>
    </rPh>
    <phoneticPr fontId="3"/>
  </si>
  <si>
    <t>nasi</t>
    <phoneticPr fontId="3"/>
  </si>
  <si>
    <t>不正</t>
    <rPh sb="0" eb="2">
      <t>フセイ</t>
    </rPh>
    <phoneticPr fontId="3"/>
  </si>
  <si>
    <t>退</t>
    <rPh sb="0" eb="1">
      <t>タイ</t>
    </rPh>
    <phoneticPr fontId="3"/>
  </si>
  <si>
    <t>乱暴</t>
    <rPh sb="0" eb="2">
      <t>ランボウ</t>
    </rPh>
    <phoneticPr fontId="3"/>
  </si>
  <si>
    <t>つば</t>
    <phoneticPr fontId="3"/>
  </si>
  <si>
    <t>阻止（手）</t>
    <rPh sb="0" eb="2">
      <t>ソシ</t>
    </rPh>
    <rPh sb="3" eb="4">
      <t>テ</t>
    </rPh>
    <phoneticPr fontId="3"/>
  </si>
  <si>
    <t>阻止（他）</t>
    <rPh sb="0" eb="2">
      <t>ソシ</t>
    </rPh>
    <rPh sb="3" eb="4">
      <t>タ</t>
    </rPh>
    <phoneticPr fontId="3"/>
  </si>
  <si>
    <t>暴言</t>
    <rPh sb="0" eb="2">
      <t>ボウゲン</t>
    </rPh>
    <phoneticPr fontId="3"/>
  </si>
  <si>
    <t>警告２</t>
    <rPh sb="0" eb="2">
      <t>ケイコク</t>
    </rPh>
    <phoneticPr fontId="3"/>
  </si>
  <si>
    <t>監　　　督</t>
    <rPh sb="0" eb="1">
      <t>ラン</t>
    </rPh>
    <rPh sb="4" eb="5">
      <t>ヨシ</t>
    </rPh>
    <phoneticPr fontId="3"/>
  </si>
  <si>
    <t>位置</t>
    <rPh sb="0" eb="2">
      <t>イチ</t>
    </rPh>
    <phoneticPr fontId="3"/>
  </si>
  <si>
    <t>会　　場</t>
    <rPh sb="0" eb="1">
      <t>カイ</t>
    </rPh>
    <rPh sb="3" eb="4">
      <t>バ</t>
    </rPh>
    <phoneticPr fontId="3"/>
  </si>
  <si>
    <t>期　　日</t>
    <rPh sb="0" eb="1">
      <t>キ</t>
    </rPh>
    <rPh sb="3" eb="4">
      <t>ヒ</t>
    </rPh>
    <phoneticPr fontId="3"/>
  </si>
  <si>
    <t>背番号</t>
    <rPh sb="0" eb="3">
      <t>セバンゴウ</t>
    </rPh>
    <phoneticPr fontId="3"/>
  </si>
  <si>
    <t>監　　督</t>
    <rPh sb="0" eb="1">
      <t>ラン</t>
    </rPh>
    <rPh sb="3" eb="4">
      <t>ヨシ</t>
    </rPh>
    <phoneticPr fontId="3"/>
  </si>
  <si>
    <t>氏　　名</t>
    <rPh sb="0" eb="1">
      <t>シ</t>
    </rPh>
    <rPh sb="3" eb="4">
      <t>メイ</t>
    </rPh>
    <phoneticPr fontId="3"/>
  </si>
  <si>
    <t>遅延</t>
    <rPh sb="0" eb="2">
      <t>チエン</t>
    </rPh>
    <phoneticPr fontId="3"/>
  </si>
  <si>
    <t>ユニフォーム</t>
    <phoneticPr fontId="3"/>
  </si>
  <si>
    <t>マッチコミッショナー</t>
    <phoneticPr fontId="3"/>
  </si>
  <si>
    <t>コ　ー　チ</t>
    <phoneticPr fontId="3"/>
  </si>
  <si>
    <t>対　　戦</t>
    <rPh sb="0" eb="1">
      <t>タイ</t>
    </rPh>
    <rPh sb="3" eb="4">
      <t>イクサ</t>
    </rPh>
    <phoneticPr fontId="3"/>
  </si>
  <si>
    <t>対</t>
    <rPh sb="0" eb="1">
      <t>タイ</t>
    </rPh>
    <phoneticPr fontId="3"/>
  </si>
  <si>
    <t>前　　半</t>
    <rPh sb="0" eb="1">
      <t>マエ</t>
    </rPh>
    <rPh sb="3" eb="4">
      <t>ハン</t>
    </rPh>
    <phoneticPr fontId="3"/>
  </si>
  <si>
    <t>後　　半</t>
    <rPh sb="0" eb="1">
      <t>アト</t>
    </rPh>
    <rPh sb="3" eb="4">
      <t>ハン</t>
    </rPh>
    <phoneticPr fontId="3"/>
  </si>
  <si>
    <t>延  前</t>
    <rPh sb="0" eb="1">
      <t>エン</t>
    </rPh>
    <rPh sb="3" eb="4">
      <t>マエ</t>
    </rPh>
    <phoneticPr fontId="3"/>
  </si>
  <si>
    <t>延  後</t>
    <rPh sb="0" eb="1">
      <t>エン</t>
    </rPh>
    <rPh sb="3" eb="4">
      <t>ゴ</t>
    </rPh>
    <phoneticPr fontId="3"/>
  </si>
  <si>
    <t>運営責任者</t>
    <rPh sb="0" eb="2">
      <t>ウンエイ</t>
    </rPh>
    <rPh sb="2" eb="5">
      <t>セキニンシャ</t>
    </rPh>
    <phoneticPr fontId="3"/>
  </si>
  <si>
    <t>主　　　　審</t>
    <rPh sb="0" eb="1">
      <t>シュ</t>
    </rPh>
    <rPh sb="5" eb="6">
      <t>シン</t>
    </rPh>
    <phoneticPr fontId="3"/>
  </si>
  <si>
    <t>観衆</t>
    <rPh sb="0" eb="2">
      <t>カンシュウ</t>
    </rPh>
    <phoneticPr fontId="3"/>
  </si>
  <si>
    <t>人</t>
    <rPh sb="0" eb="1">
      <t>ニン</t>
    </rPh>
    <phoneticPr fontId="3"/>
  </si>
  <si>
    <t>記　　録　　用　　紙</t>
    <rPh sb="0" eb="1">
      <t>キ</t>
    </rPh>
    <rPh sb="3" eb="4">
      <t>ロク</t>
    </rPh>
    <rPh sb="6" eb="7">
      <t>ヨウ</t>
    </rPh>
    <rPh sb="9" eb="10">
      <t>カミ</t>
    </rPh>
    <phoneticPr fontId="3"/>
  </si>
  <si>
    <t>第 ４ の審 判 員</t>
    <rPh sb="0" eb="1">
      <t>ダイ</t>
    </rPh>
    <rPh sb="5" eb="6">
      <t>シン</t>
    </rPh>
    <rPh sb="7" eb="8">
      <t>ハン</t>
    </rPh>
    <rPh sb="9" eb="10">
      <t>イン</t>
    </rPh>
    <phoneticPr fontId="3"/>
  </si>
  <si>
    <t>キックオフ</t>
    <phoneticPr fontId="3"/>
  </si>
  <si>
    <t>副　審　１</t>
    <rPh sb="0" eb="1">
      <t>フク</t>
    </rPh>
    <rPh sb="2" eb="3">
      <t>シン</t>
    </rPh>
    <phoneticPr fontId="3"/>
  </si>
  <si>
    <t>主　　　審</t>
    <rPh sb="0" eb="1">
      <t>シュ</t>
    </rPh>
    <rPh sb="4" eb="5">
      <t>シン</t>
    </rPh>
    <phoneticPr fontId="3"/>
  </si>
  <si>
    <t>副　審　２</t>
    <rPh sb="0" eb="1">
      <t>フク</t>
    </rPh>
    <rPh sb="2" eb="3">
      <t>シン</t>
    </rPh>
    <phoneticPr fontId="3"/>
  </si>
  <si>
    <t>山梨県サッカー協会</t>
    <rPh sb="0" eb="2">
      <t>ヤマナシ</t>
    </rPh>
    <rPh sb="2" eb="3">
      <t>ケン</t>
    </rPh>
    <rPh sb="7" eb="9">
      <t>キョウカイ</t>
    </rPh>
    <phoneticPr fontId="3"/>
  </si>
  <si>
    <t>は直接入力</t>
    <rPh sb="1" eb="3">
      <t>チョクセツ</t>
    </rPh>
    <rPh sb="3" eb="5">
      <t>ニュウリョク</t>
    </rPh>
    <phoneticPr fontId="3"/>
  </si>
  <si>
    <t>入力・作成後</t>
    <rPh sb="0" eb="2">
      <t>ニュウリョク</t>
    </rPh>
    <rPh sb="3" eb="6">
      <t>サクセイゴ</t>
    </rPh>
    <phoneticPr fontId="3"/>
  </si>
  <si>
    <t>は黄色の色懸け</t>
    <rPh sb="1" eb="3">
      <t>キイロ</t>
    </rPh>
    <rPh sb="4" eb="5">
      <t>イロ</t>
    </rPh>
    <rPh sb="5" eb="6">
      <t>カ</t>
    </rPh>
    <phoneticPr fontId="3"/>
  </si>
  <si>
    <t>は色を抜いてください</t>
    <rPh sb="1" eb="2">
      <t>イロ</t>
    </rPh>
    <rPh sb="3" eb="4">
      <t>ヌ</t>
    </rPh>
    <phoneticPr fontId="3"/>
  </si>
  <si>
    <t>（完成品は無色）</t>
    <rPh sb="1" eb="4">
      <t>カンセイヒン</t>
    </rPh>
    <rPh sb="5" eb="7">
      <t>ムショク</t>
    </rPh>
    <phoneticPr fontId="3"/>
  </si>
  <si>
    <t>に直接入力</t>
    <rPh sb="1" eb="3">
      <t>チョクセツ</t>
    </rPh>
    <rPh sb="3" eb="5">
      <t>ニュウリョク</t>
    </rPh>
    <phoneticPr fontId="3"/>
  </si>
  <si>
    <t>記録用紙の記入方法</t>
    <rPh sb="0" eb="2">
      <t>キロク</t>
    </rPh>
    <rPh sb="2" eb="4">
      <t>ヨウシ</t>
    </rPh>
    <rPh sb="5" eb="7">
      <t>キニュウ</t>
    </rPh>
    <rPh sb="7" eb="9">
      <t>ホウホウ</t>
    </rPh>
    <phoneticPr fontId="3"/>
  </si>
  <si>
    <t>＊黄色い欄に直接入力すること</t>
    <rPh sb="1" eb="3">
      <t>キイロ</t>
    </rPh>
    <rPh sb="4" eb="5">
      <t>ラン</t>
    </rPh>
    <rPh sb="6" eb="8">
      <t>チョクセツ</t>
    </rPh>
    <rPh sb="8" eb="10">
      <t>ニュウリョク</t>
    </rPh>
    <phoneticPr fontId="3"/>
  </si>
  <si>
    <t>（年齢・身長・所属チームはプログラムに記載されているが</t>
    <rPh sb="1" eb="3">
      <t>ネンレイ</t>
    </rPh>
    <rPh sb="4" eb="6">
      <t>シンチョウ</t>
    </rPh>
    <rPh sb="7" eb="9">
      <t>ショゾク</t>
    </rPh>
    <rPh sb="19" eb="21">
      <t>キサイ</t>
    </rPh>
    <phoneticPr fontId="3"/>
  </si>
  <si>
    <t>記録用紙には反映されないので、忙しい時は記入しないでもよい）</t>
    <rPh sb="0" eb="2">
      <t>キロク</t>
    </rPh>
    <rPh sb="2" eb="4">
      <t>ヨウシ</t>
    </rPh>
    <rPh sb="6" eb="8">
      <t>ハンエイ</t>
    </rPh>
    <rPh sb="15" eb="16">
      <t>イソガ</t>
    </rPh>
    <rPh sb="18" eb="19">
      <t>トキ</t>
    </rPh>
    <rPh sb="20" eb="22">
      <t>キニュウ</t>
    </rPh>
    <phoneticPr fontId="3"/>
  </si>
  <si>
    <t>選手名簿のシートの黄色い欄に必要事項を記入する</t>
    <rPh sb="0" eb="2">
      <t>センシュ</t>
    </rPh>
    <rPh sb="2" eb="4">
      <t>メイボ</t>
    </rPh>
    <rPh sb="9" eb="11">
      <t>キイロ</t>
    </rPh>
    <rPh sb="12" eb="13">
      <t>ラン</t>
    </rPh>
    <rPh sb="14" eb="16">
      <t>ヒツヨウ</t>
    </rPh>
    <rPh sb="16" eb="18">
      <t>ジコウ</t>
    </rPh>
    <rPh sb="19" eb="21">
      <t>キニュウ</t>
    </rPh>
    <phoneticPr fontId="3"/>
  </si>
  <si>
    <t>メンバー表のシートの黄色い欄に直接入力する</t>
    <rPh sb="4" eb="5">
      <t>ヒョウ</t>
    </rPh>
    <rPh sb="10" eb="12">
      <t>キイロ</t>
    </rPh>
    <rPh sb="13" eb="14">
      <t>ラン</t>
    </rPh>
    <rPh sb="15" eb="17">
      <t>チョクセツ</t>
    </rPh>
    <rPh sb="17" eb="19">
      <t>ニュウリョク</t>
    </rPh>
    <phoneticPr fontId="3"/>
  </si>
  <si>
    <t>◎試合前に</t>
    <rPh sb="1" eb="4">
      <t>シアイマエ</t>
    </rPh>
    <phoneticPr fontId="3"/>
  </si>
  <si>
    <t>◎試合開始したら</t>
    <rPh sb="1" eb="3">
      <t>シアイ</t>
    </rPh>
    <rPh sb="3" eb="5">
      <t>カイシ</t>
    </rPh>
    <phoneticPr fontId="3"/>
  </si>
  <si>
    <t>記録用紙の各欄に当該事項を入力する</t>
    <rPh sb="0" eb="2">
      <t>キロク</t>
    </rPh>
    <rPh sb="2" eb="4">
      <t>ヨウシ</t>
    </rPh>
    <rPh sb="5" eb="7">
      <t>カクラン</t>
    </rPh>
    <rPh sb="8" eb="10">
      <t>トウガイ</t>
    </rPh>
    <rPh sb="10" eb="12">
      <t>ジコウ</t>
    </rPh>
    <rPh sb="13" eb="15">
      <t>ニュウリョク</t>
    </rPh>
    <phoneticPr fontId="3"/>
  </si>
  <si>
    <t>記録用のシートのあらかじめ入力できる黄色い欄に直接入力する</t>
    <rPh sb="0" eb="3">
      <t>キロクヨウ</t>
    </rPh>
    <rPh sb="13" eb="15">
      <t>ニュウリョク</t>
    </rPh>
    <rPh sb="18" eb="20">
      <t>キイロ</t>
    </rPh>
    <rPh sb="21" eb="22">
      <t>ラン</t>
    </rPh>
    <rPh sb="23" eb="25">
      <t>チョクセツ</t>
    </rPh>
    <rPh sb="25" eb="27">
      <t>ニュウリョク</t>
    </rPh>
    <phoneticPr fontId="3"/>
  </si>
  <si>
    <t>警告・退場があった場合、警告・退場シートに入力する</t>
    <rPh sb="0" eb="2">
      <t>ケイコク</t>
    </rPh>
    <rPh sb="3" eb="5">
      <t>タイジョウ</t>
    </rPh>
    <rPh sb="9" eb="11">
      <t>バアイ</t>
    </rPh>
    <rPh sb="12" eb="14">
      <t>ケイコク</t>
    </rPh>
    <rPh sb="15" eb="17">
      <t>タイジョウ</t>
    </rPh>
    <rPh sb="21" eb="23">
      <t>ニュウリョク</t>
    </rPh>
    <phoneticPr fontId="3"/>
  </si>
  <si>
    <t>種別</t>
    <rPh sb="0" eb="2">
      <t>シュベツ</t>
    </rPh>
    <phoneticPr fontId="3"/>
  </si>
  <si>
    <t>主務</t>
    <rPh sb="0" eb="2">
      <t>シュム</t>
    </rPh>
    <phoneticPr fontId="3"/>
  </si>
  <si>
    <t>マッチコミッショナー</t>
    <phoneticPr fontId="3"/>
  </si>
  <si>
    <t>ピッチ</t>
    <phoneticPr fontId="3"/>
  </si>
  <si>
    <t>ｷｯｸｵﾌ</t>
    <phoneticPr fontId="3"/>
  </si>
  <si>
    <t>ｷｯｸｵﾌ</t>
    <phoneticPr fontId="3"/>
  </si>
  <si>
    <t>シュート</t>
    <phoneticPr fontId="3"/>
  </si>
  <si>
    <t>シュート</t>
    <phoneticPr fontId="3"/>
  </si>
  <si>
    <t>No</t>
    <phoneticPr fontId="3"/>
  </si>
  <si>
    <t>No</t>
    <phoneticPr fontId="3"/>
  </si>
  <si>
    <t>ゴールキック</t>
    <phoneticPr fontId="3"/>
  </si>
  <si>
    <t>コーナーキック</t>
    <phoneticPr fontId="3"/>
  </si>
  <si>
    <t>ペナルティキック</t>
    <phoneticPr fontId="3"/>
  </si>
  <si>
    <t>アシスト</t>
    <phoneticPr fontId="3"/>
  </si>
  <si>
    <t>P　K</t>
    <phoneticPr fontId="3"/>
  </si>
  <si>
    <t>大会名</t>
    <rPh sb="0" eb="2">
      <t>タイカイ</t>
    </rPh>
    <rPh sb="2" eb="3">
      <t>メイ</t>
    </rPh>
    <phoneticPr fontId="3"/>
  </si>
  <si>
    <t>フリガナ</t>
    <phoneticPr fontId="3"/>
  </si>
  <si>
    <t>選手番号</t>
    <rPh sb="0" eb="2">
      <t>センシュ</t>
    </rPh>
    <rPh sb="2" eb="4">
      <t>バンゴウ</t>
    </rPh>
    <phoneticPr fontId="3"/>
  </si>
  <si>
    <t>1種委員会</t>
    <rPh sb="1" eb="2">
      <t>シュ</t>
    </rPh>
    <rPh sb="2" eb="5">
      <t>イインカイ</t>
    </rPh>
    <phoneticPr fontId="3"/>
  </si>
  <si>
    <t>マネージャー</t>
    <phoneticPr fontId="3"/>
  </si>
  <si>
    <t>氏　名</t>
    <rPh sb="0" eb="1">
      <t>シ</t>
    </rPh>
    <rPh sb="2" eb="3">
      <t>メイ</t>
    </rPh>
    <phoneticPr fontId="3"/>
  </si>
  <si>
    <t>フリガナ</t>
    <phoneticPr fontId="3"/>
  </si>
  <si>
    <t>選手番号</t>
    <rPh sb="0" eb="2">
      <t>センシュ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</si>
</sst>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Verdana"/>
      <family val="2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行書体"/>
      <family val="4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63"/>
      <name val="ＭＳ Ｐ明朝"/>
      <family val="1"/>
      <charset val="128"/>
    </font>
    <font>
      <b/>
      <sz val="18"/>
      <color indexed="63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0" fontId="4" fillId="0" borderId="0" xfId="0" applyFont="1">
      <alignment vertical="center"/>
    </xf>
    <xf numFmtId="0" fontId="0" fillId="0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4" fillId="0" borderId="13" xfId="0" applyFont="1" applyFill="1" applyBorder="1" applyAlignment="1">
      <alignment vertical="center"/>
    </xf>
    <xf numFmtId="0" fontId="14" fillId="0" borderId="26" xfId="0" applyFont="1" applyFill="1" applyBorder="1">
      <alignment vertical="center"/>
    </xf>
    <xf numFmtId="0" fontId="2" fillId="0" borderId="31" xfId="0" applyFont="1" applyFill="1" applyBorder="1" applyAlignment="1">
      <alignment horizontal="right"/>
    </xf>
    <xf numFmtId="0" fontId="2" fillId="0" borderId="31" xfId="0" applyFont="1" applyFill="1" applyBorder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>
      <alignment vertical="center"/>
    </xf>
    <xf numFmtId="0" fontId="2" fillId="0" borderId="5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right"/>
    </xf>
    <xf numFmtId="0" fontId="18" fillId="0" borderId="31" xfId="0" applyFont="1" applyFill="1" applyBorder="1">
      <alignment vertical="center"/>
    </xf>
    <xf numFmtId="0" fontId="19" fillId="0" borderId="31" xfId="0" applyFont="1" applyFill="1" applyBorder="1" applyAlignment="1">
      <alignment vertical="center"/>
    </xf>
    <xf numFmtId="0" fontId="17" fillId="0" borderId="45" xfId="0" applyFont="1" applyFill="1" applyBorder="1">
      <alignment vertical="center"/>
    </xf>
    <xf numFmtId="0" fontId="18" fillId="0" borderId="5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53" xfId="0" applyFont="1" applyFill="1" applyBorder="1">
      <alignment vertical="center"/>
    </xf>
    <xf numFmtId="0" fontId="20" fillId="0" borderId="52" xfId="0" applyFont="1" applyFill="1" applyBorder="1">
      <alignment vertical="center"/>
    </xf>
    <xf numFmtId="0" fontId="20" fillId="0" borderId="48" xfId="0" applyFont="1" applyFill="1" applyBorder="1">
      <alignment vertical="center"/>
    </xf>
    <xf numFmtId="0" fontId="20" fillId="0" borderId="54" xfId="0" applyFont="1" applyFill="1" applyBorder="1">
      <alignment vertical="center"/>
    </xf>
    <xf numFmtId="0" fontId="20" fillId="0" borderId="0" xfId="0" applyFont="1" applyFill="1">
      <alignment vertical="center"/>
    </xf>
    <xf numFmtId="0" fontId="20" fillId="0" borderId="54" xfId="0" applyFont="1" applyFill="1" applyBorder="1" applyAlignment="1">
      <alignment vertical="top"/>
    </xf>
    <xf numFmtId="0" fontId="19" fillId="0" borderId="54" xfId="0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18" fillId="0" borderId="55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20" fillId="0" borderId="57" xfId="0" applyFont="1" applyFill="1" applyBorder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1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0" xfId="0" applyFill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>
      <alignment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26" fillId="5" borderId="0" xfId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7" fillId="0" borderId="0" xfId="1" applyNumberFormat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vertical="center"/>
    </xf>
    <xf numFmtId="0" fontId="21" fillId="5" borderId="0" xfId="1" applyFont="1" applyFill="1" applyBorder="1" applyAlignment="1" applyProtection="1">
      <alignment vertical="center"/>
    </xf>
    <xf numFmtId="0" fontId="27" fillId="5" borderId="0" xfId="1" applyNumberFormat="1" applyFont="1" applyFill="1" applyBorder="1" applyAlignment="1" applyProtection="1">
      <alignment vertical="center"/>
    </xf>
    <xf numFmtId="0" fontId="21" fillId="5" borderId="0" xfId="1" applyFont="1" applyFill="1" applyBorder="1" applyAlignment="1" applyProtection="1">
      <alignment horizontal="center" vertical="center" shrinkToFit="1"/>
    </xf>
    <xf numFmtId="0" fontId="22" fillId="5" borderId="0" xfId="1" applyFont="1" applyFill="1" applyBorder="1" applyAlignment="1" applyProtection="1">
      <alignment vertical="center" shrinkToFit="1"/>
    </xf>
    <xf numFmtId="0" fontId="23" fillId="5" borderId="0" xfId="1" applyFont="1" applyFill="1" applyBorder="1" applyAlignment="1" applyProtection="1">
      <alignment vertical="center" shrinkToFit="1"/>
    </xf>
    <xf numFmtId="0" fontId="1" fillId="5" borderId="0" xfId="1" applyFont="1" applyFill="1" applyBorder="1" applyAlignment="1" applyProtection="1">
      <alignment horizontal="center" vertical="center" shrinkToFit="1"/>
    </xf>
    <xf numFmtId="0" fontId="22" fillId="5" borderId="0" xfId="0" applyFont="1" applyFill="1" applyAlignment="1">
      <alignment horizontal="left" vertical="center" shrinkToFit="1"/>
    </xf>
    <xf numFmtId="0" fontId="21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5" borderId="0" xfId="0" applyFont="1" applyFill="1">
      <alignment vertical="center"/>
    </xf>
    <xf numFmtId="0" fontId="1" fillId="5" borderId="0" xfId="0" applyFont="1" applyFill="1" applyAlignment="1">
      <alignment vertical="center" shrinkToFit="1"/>
    </xf>
    <xf numFmtId="0" fontId="2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shrinkToFit="1"/>
    </xf>
    <xf numFmtId="0" fontId="26" fillId="0" borderId="0" xfId="1" applyFont="1" applyBorder="1" applyAlignment="1" applyProtection="1">
      <alignment vertical="center" wrapText="1"/>
    </xf>
    <xf numFmtId="0" fontId="26" fillId="0" borderId="0" xfId="1" applyNumberFormat="1" applyFont="1" applyBorder="1" applyAlignment="1" applyProtection="1">
      <alignment vertical="center" wrapText="1"/>
    </xf>
    <xf numFmtId="0" fontId="26" fillId="0" borderId="0" xfId="1" applyNumberFormat="1" applyFont="1" applyBorder="1" applyAlignment="1" applyProtection="1">
      <alignment vertical="center"/>
    </xf>
    <xf numFmtId="49" fontId="26" fillId="0" borderId="0" xfId="1" applyNumberFormat="1" applyFont="1" applyBorder="1" applyAlignment="1" applyProtection="1">
      <alignment vertical="center"/>
    </xf>
    <xf numFmtId="0" fontId="26" fillId="5" borderId="0" xfId="1" applyFont="1" applyFill="1" applyBorder="1" applyAlignment="1" applyProtection="1">
      <alignment horizontal="center" vertical="center"/>
    </xf>
    <xf numFmtId="0" fontId="14" fillId="5" borderId="0" xfId="1" applyFont="1" applyFill="1" applyBorder="1" applyAlignment="1" applyProtection="1">
      <alignment horizontal="center" vertical="center" shrinkToFit="1"/>
    </xf>
    <xf numFmtId="0" fontId="26" fillId="5" borderId="0" xfId="1" applyFont="1" applyFill="1" applyBorder="1" applyAlignment="1" applyProtection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 shrinkToFit="1"/>
    </xf>
    <xf numFmtId="0" fontId="26" fillId="5" borderId="0" xfId="1" applyNumberFormat="1" applyFont="1" applyFill="1" applyBorder="1" applyAlignment="1" applyProtection="1">
      <alignment horizontal="center" vertical="center" wrapText="1"/>
    </xf>
    <xf numFmtId="49" fontId="26" fillId="5" borderId="0" xfId="1" applyNumberFormat="1" applyFont="1" applyFill="1" applyBorder="1" applyAlignment="1" applyProtection="1">
      <alignment horizontal="center" vertical="center"/>
    </xf>
    <xf numFmtId="0" fontId="26" fillId="0" borderId="0" xfId="1" applyNumberFormat="1" applyFont="1" applyFill="1" applyBorder="1" applyAlignment="1" applyProtection="1">
      <alignment vertical="center"/>
    </xf>
    <xf numFmtId="0" fontId="26" fillId="5" borderId="0" xfId="1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58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shrinkToFit="1"/>
    </xf>
    <xf numFmtId="0" fontId="2" fillId="5" borderId="2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6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 shrinkToFit="1"/>
    </xf>
    <xf numFmtId="0" fontId="2" fillId="5" borderId="73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shrinkToFit="1"/>
    </xf>
    <xf numFmtId="0" fontId="2" fillId="5" borderId="7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 shrinkToFit="1"/>
    </xf>
    <xf numFmtId="0" fontId="2" fillId="5" borderId="63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 shrinkToFit="1"/>
    </xf>
    <xf numFmtId="0" fontId="2" fillId="5" borderId="5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18" fillId="5" borderId="6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4" fillId="5" borderId="67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5" borderId="67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49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5" borderId="48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18" fillId="5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7" fillId="0" borderId="10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47625</xdr:colOff>
      <xdr:row>0</xdr:row>
      <xdr:rowOff>161925</xdr:rowOff>
    </xdr:from>
    <xdr:to>
      <xdr:col>40</xdr:col>
      <xdr:colOff>9525</xdr:colOff>
      <xdr:row>2</xdr:row>
      <xdr:rowOff>133350</xdr:rowOff>
    </xdr:to>
    <xdr:pic>
      <xdr:nvPicPr>
        <xdr:cNvPr id="1730" name="Picture 6" descr="富士山イラスト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61925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85725</xdr:colOff>
      <xdr:row>17</xdr:row>
      <xdr:rowOff>133350</xdr:rowOff>
    </xdr:from>
    <xdr:to>
      <xdr:col>37</xdr:col>
      <xdr:colOff>276225</xdr:colOff>
      <xdr:row>18</xdr:row>
      <xdr:rowOff>152400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72450" y="3905250"/>
          <a:ext cx="190500" cy="200025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161925</xdr:colOff>
      <xdr:row>21</xdr:row>
      <xdr:rowOff>95250</xdr:rowOff>
    </xdr:from>
    <xdr:to>
      <xdr:col>37</xdr:col>
      <xdr:colOff>352425</xdr:colOff>
      <xdr:row>22</xdr:row>
      <xdr:rowOff>114300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248650" y="4591050"/>
          <a:ext cx="190500" cy="200025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171450</xdr:colOff>
      <xdr:row>9</xdr:row>
      <xdr:rowOff>200025</xdr:rowOff>
    </xdr:from>
    <xdr:to>
      <xdr:col>37</xdr:col>
      <xdr:colOff>361950</xdr:colOff>
      <xdr:row>10</xdr:row>
      <xdr:rowOff>161925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258175" y="2466975"/>
          <a:ext cx="190500" cy="200025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altLang="ja-JP"/>
            <a:t>35+13353528</a:t>
          </a:r>
          <a:r>
            <a:rPr lang="ja-JP" altLang="en-US"/>
            <a:t>２８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4</xdr:col>
      <xdr:colOff>85791</xdr:colOff>
      <xdr:row>1</xdr:row>
      <xdr:rowOff>397048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38100"/>
          <a:ext cx="762066" cy="530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2</xdr:row>
      <xdr:rowOff>19050</xdr:rowOff>
    </xdr:from>
    <xdr:to>
      <xdr:col>14</xdr:col>
      <xdr:colOff>1226625</xdr:colOff>
      <xdr:row>4</xdr:row>
      <xdr:rowOff>29850</xdr:rowOff>
    </xdr:to>
    <xdr:pic>
      <xdr:nvPicPr>
        <xdr:cNvPr id="2416" name="Picture 8" descr="JFA DREAM 夢があるから強くなる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76250"/>
          <a:ext cx="15600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457199</xdr:colOff>
      <xdr:row>2</xdr:row>
      <xdr:rowOff>200025</xdr:rowOff>
    </xdr:from>
    <xdr:to>
      <xdr:col>18</xdr:col>
      <xdr:colOff>457199</xdr:colOff>
      <xdr:row>9</xdr:row>
      <xdr:rowOff>57150</xdr:rowOff>
    </xdr:to>
    <xdr:pic>
      <xdr:nvPicPr>
        <xdr:cNvPr id="2417" name="Picture 9" descr="富士山イラスト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4" y="657225"/>
          <a:ext cx="13716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333375</xdr:colOff>
      <xdr:row>5</xdr:row>
      <xdr:rowOff>219075</xdr:rowOff>
    </xdr:from>
    <xdr:to>
      <xdr:col>14</xdr:col>
      <xdr:colOff>1227872</xdr:colOff>
      <xdr:row>11</xdr:row>
      <xdr:rowOff>127500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E37E7AB-534A-4201-8173-08A44739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0" y="1362075"/>
          <a:ext cx="1551722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showGridLines="0" workbookViewId="0">
      <selection activeCell="A2" sqref="A2"/>
    </sheetView>
  </sheetViews>
  <sheetFormatPr defaultRowHeight="13.5" x14ac:dyDescent="0.15"/>
  <cols>
    <col min="1" max="1" width="5.25" customWidth="1"/>
  </cols>
  <sheetData>
    <row r="1" spans="1:2" x14ac:dyDescent="0.15">
      <c r="A1" t="s">
        <v>91</v>
      </c>
    </row>
    <row r="3" spans="1:2" x14ac:dyDescent="0.15">
      <c r="A3" t="s">
        <v>97</v>
      </c>
    </row>
    <row r="4" spans="1:2" x14ac:dyDescent="0.15">
      <c r="A4">
        <v>1</v>
      </c>
      <c r="B4" t="s">
        <v>95</v>
      </c>
    </row>
    <row r="5" spans="1:2" x14ac:dyDescent="0.15">
      <c r="B5" t="s">
        <v>93</v>
      </c>
    </row>
    <row r="6" spans="1:2" x14ac:dyDescent="0.15">
      <c r="B6" t="s">
        <v>94</v>
      </c>
    </row>
    <row r="8" spans="1:2" x14ac:dyDescent="0.15">
      <c r="A8">
        <v>2</v>
      </c>
      <c r="B8" t="s">
        <v>96</v>
      </c>
    </row>
    <row r="10" spans="1:2" x14ac:dyDescent="0.15">
      <c r="A10">
        <v>3</v>
      </c>
      <c r="B10" t="s">
        <v>100</v>
      </c>
    </row>
    <row r="12" spans="1:2" x14ac:dyDescent="0.15">
      <c r="A12" t="s">
        <v>98</v>
      </c>
    </row>
    <row r="13" spans="1:2" x14ac:dyDescent="0.15">
      <c r="A13">
        <v>1</v>
      </c>
      <c r="B13" t="s">
        <v>99</v>
      </c>
    </row>
    <row r="15" spans="1:2" x14ac:dyDescent="0.15">
      <c r="A15">
        <v>2</v>
      </c>
      <c r="B15" t="s">
        <v>101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58"/>
  <sheetViews>
    <sheetView showGridLines="0" tabSelected="1" zoomScaleNormal="100" workbookViewId="0">
      <selection activeCell="B3" sqref="B3:C3"/>
    </sheetView>
  </sheetViews>
  <sheetFormatPr defaultRowHeight="13.5" x14ac:dyDescent="0.15"/>
  <cols>
    <col min="1" max="1" width="1.625" customWidth="1"/>
    <col min="2" max="2" width="2.875" style="27" customWidth="1"/>
    <col min="3" max="3" width="3.375" style="27" customWidth="1"/>
    <col min="4" max="33" width="2.875" style="27" customWidth="1"/>
    <col min="34" max="34" width="3.375" style="27" customWidth="1"/>
    <col min="35" max="35" width="2.875" style="27" customWidth="1"/>
    <col min="36" max="36" width="1.625" customWidth="1"/>
    <col min="37" max="37" width="4.125" customWidth="1"/>
  </cols>
  <sheetData>
    <row r="1" spans="2:38" x14ac:dyDescent="0.15">
      <c r="F1" s="266" t="s">
        <v>84</v>
      </c>
      <c r="G1" s="266"/>
      <c r="H1" s="266"/>
      <c r="I1" s="266"/>
      <c r="J1" s="266"/>
      <c r="K1" s="266"/>
      <c r="L1" s="266"/>
      <c r="M1" s="266"/>
      <c r="N1" s="97"/>
      <c r="O1" s="286" t="s">
        <v>66</v>
      </c>
      <c r="P1" s="280"/>
      <c r="Q1" s="280"/>
      <c r="R1" s="280"/>
      <c r="S1" s="280"/>
      <c r="T1" s="280"/>
      <c r="U1" s="280"/>
      <c r="V1" s="280" t="s">
        <v>75</v>
      </c>
      <c r="W1" s="280"/>
      <c r="X1" s="280"/>
      <c r="Y1" s="280"/>
      <c r="Z1" s="280"/>
      <c r="AA1" s="280"/>
      <c r="AB1" s="280"/>
      <c r="AC1" s="280" t="s">
        <v>74</v>
      </c>
      <c r="AD1" s="280"/>
      <c r="AE1" s="280"/>
      <c r="AF1" s="280"/>
      <c r="AG1" s="280"/>
      <c r="AH1" s="280"/>
      <c r="AI1" s="281"/>
    </row>
    <row r="2" spans="2:38" ht="36.75" customHeight="1" x14ac:dyDescent="0.15">
      <c r="F2" s="282" t="s">
        <v>78</v>
      </c>
      <c r="G2" s="282"/>
      <c r="H2" s="282"/>
      <c r="I2" s="282"/>
      <c r="J2" s="282"/>
      <c r="K2" s="282"/>
      <c r="L2" s="282"/>
      <c r="M2" s="282"/>
      <c r="O2" s="291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4"/>
      <c r="AD2" s="284"/>
      <c r="AE2" s="284"/>
      <c r="AF2" s="284"/>
      <c r="AG2" s="284"/>
      <c r="AH2" s="284"/>
      <c r="AI2" s="285"/>
    </row>
    <row r="3" spans="2:38" ht="18" customHeight="1" x14ac:dyDescent="0.15">
      <c r="B3" s="239" t="s">
        <v>0</v>
      </c>
      <c r="C3" s="240"/>
      <c r="D3" s="234">
        <f>メンバー表!D1</f>
        <v>0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301"/>
      <c r="S3" s="287"/>
      <c r="T3" s="302"/>
      <c r="U3" s="234" t="s">
        <v>104</v>
      </c>
      <c r="V3" s="235"/>
      <c r="W3" s="235"/>
      <c r="X3" s="236"/>
      <c r="Y3" s="235" t="str">
        <f>IF(メンバー表!K3="","",メンバー表!K3)</f>
        <v/>
      </c>
      <c r="Z3" s="235"/>
      <c r="AA3" s="235"/>
      <c r="AB3" s="236"/>
      <c r="AC3" s="234" t="s">
        <v>74</v>
      </c>
      <c r="AD3" s="235"/>
      <c r="AE3" s="236"/>
      <c r="AF3" s="287"/>
      <c r="AG3" s="287"/>
      <c r="AH3" s="287"/>
      <c r="AI3" s="288"/>
      <c r="AK3" s="115"/>
      <c r="AL3" t="s">
        <v>85</v>
      </c>
    </row>
    <row r="4" spans="2:38" ht="18" customHeight="1" x14ac:dyDescent="0.15">
      <c r="B4" s="402" t="s">
        <v>3</v>
      </c>
      <c r="C4" s="247"/>
      <c r="D4" s="246">
        <f>メンバー表!D3</f>
        <v>0</v>
      </c>
      <c r="E4" s="238"/>
      <c r="F4" s="238"/>
      <c r="G4" s="238"/>
      <c r="H4" s="238"/>
      <c r="I4" s="238"/>
      <c r="J4" s="247"/>
      <c r="K4" s="246" t="s">
        <v>102</v>
      </c>
      <c r="L4" s="247"/>
      <c r="M4" s="246" t="str">
        <f>IF(メンバー表!E2="","",メンバー表!E2)</f>
        <v>1種委員会</v>
      </c>
      <c r="N4" s="238"/>
      <c r="O4" s="238"/>
      <c r="P4" s="247"/>
      <c r="Q4" s="290" t="s">
        <v>105</v>
      </c>
      <c r="R4" s="290"/>
      <c r="S4" s="303"/>
      <c r="T4" s="303"/>
      <c r="U4" s="290" t="s">
        <v>4</v>
      </c>
      <c r="V4" s="290"/>
      <c r="W4" s="303"/>
      <c r="X4" s="303"/>
      <c r="Y4" s="405"/>
      <c r="Z4" s="246" t="s">
        <v>1</v>
      </c>
      <c r="AA4" s="247"/>
      <c r="AB4" s="289"/>
      <c r="AC4" s="289"/>
      <c r="AD4" s="289"/>
      <c r="AE4" s="246" t="s">
        <v>2</v>
      </c>
      <c r="AF4" s="247"/>
      <c r="AG4" s="289"/>
      <c r="AH4" s="289"/>
      <c r="AI4" s="404"/>
      <c r="AL4" t="s">
        <v>86</v>
      </c>
    </row>
    <row r="5" spans="2:38" ht="18" customHeight="1" x14ac:dyDescent="0.15">
      <c r="B5" s="402" t="s">
        <v>5</v>
      </c>
      <c r="C5" s="247"/>
      <c r="D5" s="244">
        <f>メンバー表!D5</f>
        <v>0</v>
      </c>
      <c r="E5" s="245"/>
      <c r="F5" s="245"/>
      <c r="G5" s="245"/>
      <c r="H5" s="245"/>
      <c r="I5" s="245"/>
      <c r="J5" s="245"/>
      <c r="K5" s="245"/>
      <c r="L5" s="245"/>
      <c r="M5" s="237">
        <f>メンバー表!D6</f>
        <v>0</v>
      </c>
      <c r="N5" s="238"/>
      <c r="O5" s="238"/>
      <c r="P5" s="238" t="s">
        <v>106</v>
      </c>
      <c r="Q5" s="238"/>
      <c r="R5" s="246" t="s">
        <v>6</v>
      </c>
      <c r="S5" s="238"/>
      <c r="T5" s="247"/>
      <c r="U5" s="289"/>
      <c r="V5" s="289"/>
      <c r="W5" s="36" t="s">
        <v>7</v>
      </c>
      <c r="X5" s="246" t="s">
        <v>8</v>
      </c>
      <c r="Y5" s="247"/>
      <c r="Z5" s="289"/>
      <c r="AA5" s="289"/>
      <c r="AB5" s="36" t="s">
        <v>7</v>
      </c>
      <c r="AC5" s="246" t="s">
        <v>9</v>
      </c>
      <c r="AD5" s="247"/>
      <c r="AE5" s="246" t="s">
        <v>76</v>
      </c>
      <c r="AF5" s="247"/>
      <c r="AG5" s="289"/>
      <c r="AH5" s="289"/>
      <c r="AI5" s="37" t="s">
        <v>77</v>
      </c>
      <c r="AL5" t="s">
        <v>87</v>
      </c>
    </row>
    <row r="6" spans="2:38" s="2" customFormat="1" ht="18" customHeight="1" x14ac:dyDescent="0.15">
      <c r="B6" s="403" t="s">
        <v>10</v>
      </c>
      <c r="C6" s="265"/>
      <c r="D6" s="264" t="str">
        <f>IF(メンバー表!K4="","",メンバー表!K4)</f>
        <v/>
      </c>
      <c r="E6" s="304"/>
      <c r="F6" s="304"/>
      <c r="G6" s="304"/>
      <c r="H6" s="304"/>
      <c r="I6" s="264" t="s">
        <v>11</v>
      </c>
      <c r="J6" s="265"/>
      <c r="K6" s="264" t="str">
        <f>IF(メンバー表!K5="","",メンバー表!K5)</f>
        <v/>
      </c>
      <c r="L6" s="304"/>
      <c r="M6" s="304"/>
      <c r="N6" s="304"/>
      <c r="O6" s="265"/>
      <c r="P6" s="264" t="s">
        <v>11</v>
      </c>
      <c r="Q6" s="265"/>
      <c r="R6" s="304" t="str">
        <f>IF(メンバー表!K6="","",メンバー表!K6)</f>
        <v/>
      </c>
      <c r="S6" s="304"/>
      <c r="T6" s="304"/>
      <c r="U6" s="304"/>
      <c r="V6" s="304"/>
      <c r="W6" s="255" t="s">
        <v>12</v>
      </c>
      <c r="X6" s="256"/>
      <c r="Y6" s="304" t="str">
        <f>IF(メンバー表!K7="","",メンバー表!K7)</f>
        <v/>
      </c>
      <c r="Z6" s="304"/>
      <c r="AA6" s="304"/>
      <c r="AB6" s="304"/>
      <c r="AC6" s="304"/>
      <c r="AD6" s="264" t="s">
        <v>13</v>
      </c>
      <c r="AE6" s="265"/>
      <c r="AF6" s="386"/>
      <c r="AG6" s="386"/>
      <c r="AH6" s="386"/>
      <c r="AI6" s="387"/>
      <c r="AL6" s="2" t="s">
        <v>88</v>
      </c>
    </row>
    <row r="7" spans="2:38" ht="18.75" customHeight="1" x14ac:dyDescent="0.15">
      <c r="B7" s="53"/>
      <c r="C7" s="54"/>
      <c r="D7" s="54"/>
      <c r="E7" s="54"/>
      <c r="F7" s="54"/>
      <c r="G7" s="54"/>
      <c r="H7" s="54"/>
      <c r="I7" s="54"/>
      <c r="J7" s="38"/>
      <c r="K7" s="55"/>
      <c r="L7" s="55"/>
      <c r="M7" s="55"/>
      <c r="N7" s="297">
        <f>P7+P8+P9+P10</f>
        <v>0</v>
      </c>
      <c r="O7" s="298"/>
      <c r="P7" s="260"/>
      <c r="Q7" s="260"/>
      <c r="R7" s="392" t="s">
        <v>70</v>
      </c>
      <c r="S7" s="392"/>
      <c r="T7" s="260"/>
      <c r="U7" s="260"/>
      <c r="V7" s="297">
        <f>T7+T8+T9+T10</f>
        <v>0</v>
      </c>
      <c r="W7" s="298"/>
      <c r="X7" s="55"/>
      <c r="Y7" s="55"/>
      <c r="Z7" s="55"/>
      <c r="AA7" s="39"/>
      <c r="AB7" s="54"/>
      <c r="AC7" s="54"/>
      <c r="AD7" s="54"/>
      <c r="AE7" s="54"/>
      <c r="AF7" s="54"/>
      <c r="AG7" s="54"/>
      <c r="AH7" s="54"/>
      <c r="AI7" s="56"/>
      <c r="AK7" s="20"/>
      <c r="AL7" t="s">
        <v>89</v>
      </c>
    </row>
    <row r="8" spans="2:38" ht="18.75" customHeight="1" x14ac:dyDescent="0.15">
      <c r="B8" s="57"/>
      <c r="C8" s="270" t="str">
        <f>IF(メンバー表!C9="","",メンバー表!C9)</f>
        <v/>
      </c>
      <c r="D8" s="270"/>
      <c r="E8" s="270"/>
      <c r="F8" s="270"/>
      <c r="G8" s="270"/>
      <c r="H8" s="270"/>
      <c r="I8" s="270"/>
      <c r="J8" s="270"/>
      <c r="K8" s="270"/>
      <c r="L8" s="270"/>
      <c r="M8" s="58"/>
      <c r="N8" s="299"/>
      <c r="O8" s="300"/>
      <c r="P8" s="296"/>
      <c r="Q8" s="258"/>
      <c r="R8" s="257" t="s">
        <v>71</v>
      </c>
      <c r="S8" s="257"/>
      <c r="T8" s="258"/>
      <c r="U8" s="258"/>
      <c r="V8" s="299"/>
      <c r="W8" s="300"/>
      <c r="X8" s="58"/>
      <c r="Y8" s="270" t="str">
        <f>IF(メンバー表!K9="","",メンバー表!K9)</f>
        <v/>
      </c>
      <c r="Z8" s="270"/>
      <c r="AA8" s="270"/>
      <c r="AB8" s="270"/>
      <c r="AC8" s="270"/>
      <c r="AD8" s="270"/>
      <c r="AE8" s="270"/>
      <c r="AF8" s="270"/>
      <c r="AG8" s="270"/>
      <c r="AH8" s="270"/>
      <c r="AI8" s="59"/>
      <c r="AL8" s="8"/>
    </row>
    <row r="9" spans="2:38" ht="18.75" customHeight="1" x14ac:dyDescent="0.15">
      <c r="B9" s="6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58"/>
      <c r="N9" s="299"/>
      <c r="O9" s="300"/>
      <c r="P9" s="258"/>
      <c r="Q9" s="258"/>
      <c r="R9" s="257" t="s">
        <v>72</v>
      </c>
      <c r="S9" s="257"/>
      <c r="T9" s="258"/>
      <c r="U9" s="258"/>
      <c r="V9" s="299"/>
      <c r="W9" s="300"/>
      <c r="X9" s="58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59"/>
    </row>
    <row r="10" spans="2:38" ht="18.75" customHeight="1" x14ac:dyDescent="0.15">
      <c r="B10" s="6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58"/>
      <c r="N10" s="299"/>
      <c r="O10" s="300"/>
      <c r="P10" s="258"/>
      <c r="Q10" s="258"/>
      <c r="R10" s="257" t="s">
        <v>73</v>
      </c>
      <c r="S10" s="257"/>
      <c r="T10" s="258"/>
      <c r="U10" s="258"/>
      <c r="V10" s="299"/>
      <c r="W10" s="300"/>
      <c r="X10" s="58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59"/>
    </row>
    <row r="11" spans="2:38" ht="18.75" customHeight="1" x14ac:dyDescent="0.15">
      <c r="B11" s="61"/>
      <c r="C11" s="62"/>
      <c r="D11" s="62"/>
      <c r="E11" s="62"/>
      <c r="F11" s="62"/>
      <c r="G11" s="62"/>
      <c r="H11" s="63"/>
      <c r="I11" s="64"/>
      <c r="J11" s="269" t="s">
        <v>15</v>
      </c>
      <c r="K11" s="269"/>
      <c r="L11" s="269"/>
      <c r="M11" s="65"/>
      <c r="N11" s="66"/>
      <c r="O11" s="67"/>
      <c r="P11" s="388"/>
      <c r="Q11" s="388"/>
      <c r="R11" s="334" t="s">
        <v>9</v>
      </c>
      <c r="S11" s="334"/>
      <c r="T11" s="324"/>
      <c r="U11" s="324"/>
      <c r="V11" s="68"/>
      <c r="W11" s="69"/>
      <c r="X11" s="65"/>
      <c r="Y11" s="269" t="s">
        <v>107</v>
      </c>
      <c r="Z11" s="269"/>
      <c r="AA11" s="269"/>
      <c r="AB11" s="63"/>
      <c r="AC11" s="63"/>
      <c r="AD11" s="62"/>
      <c r="AE11" s="62"/>
      <c r="AF11" s="62"/>
      <c r="AG11" s="62"/>
      <c r="AH11" s="62"/>
      <c r="AI11" s="70"/>
    </row>
    <row r="12" spans="2:38" ht="12" customHeight="1" x14ac:dyDescent="0.15">
      <c r="B12" s="292" t="s">
        <v>16</v>
      </c>
      <c r="C12" s="272"/>
      <c r="D12" s="293" t="s">
        <v>108</v>
      </c>
      <c r="E12" s="293"/>
      <c r="F12" s="293"/>
      <c r="G12" s="293"/>
      <c r="H12" s="293"/>
      <c r="I12" s="293"/>
      <c r="J12" s="294"/>
      <c r="K12" s="40" t="s">
        <v>17</v>
      </c>
      <c r="L12" s="249" t="s">
        <v>36</v>
      </c>
      <c r="M12" s="250"/>
      <c r="N12" s="250"/>
      <c r="O12" s="250"/>
      <c r="P12" s="251"/>
      <c r="Q12" s="41" t="s">
        <v>19</v>
      </c>
      <c r="R12" s="42" t="s">
        <v>20</v>
      </c>
      <c r="S12" s="164" t="s">
        <v>20</v>
      </c>
      <c r="T12" s="178" t="s">
        <v>19</v>
      </c>
      <c r="U12" s="274" t="s">
        <v>36</v>
      </c>
      <c r="V12" s="275"/>
      <c r="W12" s="275"/>
      <c r="X12" s="275"/>
      <c r="Y12" s="276"/>
      <c r="Z12" s="40" t="s">
        <v>17</v>
      </c>
      <c r="AA12" s="318" t="s">
        <v>109</v>
      </c>
      <c r="AB12" s="318"/>
      <c r="AC12" s="318"/>
      <c r="AD12" s="318"/>
      <c r="AE12" s="318"/>
      <c r="AF12" s="318"/>
      <c r="AG12" s="328"/>
      <c r="AH12" s="272" t="s">
        <v>16</v>
      </c>
      <c r="AI12" s="273"/>
    </row>
    <row r="13" spans="2:38" ht="12" customHeight="1" x14ac:dyDescent="0.15">
      <c r="B13" s="43" t="s">
        <v>110</v>
      </c>
      <c r="C13" s="44" t="s">
        <v>21</v>
      </c>
      <c r="D13" s="295" t="s">
        <v>33</v>
      </c>
      <c r="E13" s="271"/>
      <c r="F13" s="271" t="s">
        <v>32</v>
      </c>
      <c r="G13" s="271"/>
      <c r="H13" s="271" t="s">
        <v>31</v>
      </c>
      <c r="I13" s="271"/>
      <c r="J13" s="159" t="s">
        <v>22</v>
      </c>
      <c r="K13" s="45" t="s">
        <v>23</v>
      </c>
      <c r="L13" s="252"/>
      <c r="M13" s="253"/>
      <c r="N13" s="253"/>
      <c r="O13" s="253"/>
      <c r="P13" s="254"/>
      <c r="Q13" s="46" t="s">
        <v>24</v>
      </c>
      <c r="R13" s="47" t="s">
        <v>25</v>
      </c>
      <c r="S13" s="48" t="s">
        <v>25</v>
      </c>
      <c r="T13" s="49" t="s">
        <v>24</v>
      </c>
      <c r="U13" s="277"/>
      <c r="V13" s="278"/>
      <c r="W13" s="278"/>
      <c r="X13" s="278"/>
      <c r="Y13" s="279"/>
      <c r="Z13" s="45" t="s">
        <v>23</v>
      </c>
      <c r="AA13" s="159" t="s">
        <v>22</v>
      </c>
      <c r="AB13" s="271" t="s">
        <v>31</v>
      </c>
      <c r="AC13" s="271"/>
      <c r="AD13" s="271" t="s">
        <v>32</v>
      </c>
      <c r="AE13" s="271"/>
      <c r="AF13" s="267" t="s">
        <v>33</v>
      </c>
      <c r="AG13" s="268"/>
      <c r="AH13" s="50" t="s">
        <v>21</v>
      </c>
      <c r="AI13" s="40" t="s">
        <v>111</v>
      </c>
    </row>
    <row r="14" spans="2:38" ht="14.25" customHeight="1" x14ac:dyDescent="0.15">
      <c r="B14" s="241"/>
      <c r="C14" s="185"/>
      <c r="D14" s="186"/>
      <c r="E14" s="187"/>
      <c r="F14" s="259"/>
      <c r="G14" s="259"/>
      <c r="H14" s="259"/>
      <c r="I14" s="259"/>
      <c r="J14" s="181" t="str">
        <f>IF(SUM(D14:I14)=0,"",SUM(D14:I14))</f>
        <v/>
      </c>
      <c r="K14" s="194"/>
      <c r="L14" s="393" t="str">
        <f>IF(メンバー表!C19="","",メンバー表!C19)</f>
        <v/>
      </c>
      <c r="M14" s="394"/>
      <c r="N14" s="394"/>
      <c r="O14" s="394"/>
      <c r="P14" s="395"/>
      <c r="Q14" s="52" t="str">
        <f>IF(メンバー表!B19="","",メンバー表!B19)</f>
        <v/>
      </c>
      <c r="R14" s="161" t="str">
        <f>IF(メンバー表!A19="","",メンバー表!A19)</f>
        <v/>
      </c>
      <c r="S14" s="162" t="str">
        <f>IF(メンバー表!I19="","",メンバー表!I19)</f>
        <v/>
      </c>
      <c r="T14" s="180" t="str">
        <f>IF(メンバー表!J19="","",メンバー表!J19)</f>
        <v/>
      </c>
      <c r="U14" s="389" t="str">
        <f>IF(メンバー表!K19="","",メンバー表!K19)</f>
        <v/>
      </c>
      <c r="V14" s="390"/>
      <c r="W14" s="390"/>
      <c r="X14" s="390"/>
      <c r="Y14" s="391"/>
      <c r="Z14" s="194"/>
      <c r="AA14" s="181" t="str">
        <f>IF(SUM(AB14:AG14)=0,"",SUM(AB14:AG14))</f>
        <v/>
      </c>
      <c r="AB14" s="259"/>
      <c r="AC14" s="259"/>
      <c r="AD14" s="259"/>
      <c r="AE14" s="259"/>
      <c r="AF14" s="197"/>
      <c r="AG14" s="198"/>
      <c r="AH14" s="199"/>
      <c r="AI14" s="310"/>
    </row>
    <row r="15" spans="2:38" ht="14.25" customHeight="1" x14ac:dyDescent="0.15">
      <c r="B15" s="242"/>
      <c r="C15" s="188"/>
      <c r="D15" s="189"/>
      <c r="E15" s="190"/>
      <c r="F15" s="248"/>
      <c r="G15" s="248"/>
      <c r="H15" s="248"/>
      <c r="I15" s="248"/>
      <c r="J15" s="158" t="str">
        <f t="shared" ref="J15:J31" si="0">IF(SUM(D15:I15)=0,"",SUM(D15:I15))</f>
        <v/>
      </c>
      <c r="K15" s="195"/>
      <c r="L15" s="377" t="str">
        <f>IF(メンバー表!C20="","",メンバー表!C20)</f>
        <v/>
      </c>
      <c r="M15" s="378"/>
      <c r="N15" s="378"/>
      <c r="O15" s="378"/>
      <c r="P15" s="379"/>
      <c r="Q15" s="72" t="str">
        <f>IF(メンバー表!B20="","",メンバー表!B20)</f>
        <v/>
      </c>
      <c r="R15" s="166" t="str">
        <f>IF(メンバー表!A20="","",メンバー表!A20)</f>
        <v/>
      </c>
      <c r="S15" s="71" t="str">
        <f>IF(メンバー表!I20="","",メンバー表!I20)</f>
        <v/>
      </c>
      <c r="T15" s="157" t="str">
        <f>IF(メンバー表!J20="","",メンバー表!J20)</f>
        <v/>
      </c>
      <c r="U15" s="261" t="str">
        <f>IF(メンバー表!K20="","",メンバー表!K20)</f>
        <v/>
      </c>
      <c r="V15" s="262"/>
      <c r="W15" s="262"/>
      <c r="X15" s="262"/>
      <c r="Y15" s="263"/>
      <c r="Z15" s="195"/>
      <c r="AA15" s="158" t="str">
        <f t="shared" ref="AA15:AA30" si="1">IF(SUM(AB15:AG15)=0,"",SUM(AB15:AG15))</f>
        <v/>
      </c>
      <c r="AB15" s="248"/>
      <c r="AC15" s="248"/>
      <c r="AD15" s="248"/>
      <c r="AE15" s="248"/>
      <c r="AF15" s="200"/>
      <c r="AG15" s="201"/>
      <c r="AH15" s="202"/>
      <c r="AI15" s="311"/>
    </row>
    <row r="16" spans="2:38" ht="14.25" customHeight="1" x14ac:dyDescent="0.15">
      <c r="B16" s="242"/>
      <c r="C16" s="188"/>
      <c r="D16" s="189"/>
      <c r="E16" s="190"/>
      <c r="F16" s="248"/>
      <c r="G16" s="248"/>
      <c r="H16" s="248"/>
      <c r="I16" s="248"/>
      <c r="J16" s="158" t="str">
        <f t="shared" si="0"/>
        <v/>
      </c>
      <c r="K16" s="195"/>
      <c r="L16" s="377" t="str">
        <f>IF(メンバー表!C21="","",メンバー表!C21)</f>
        <v/>
      </c>
      <c r="M16" s="378"/>
      <c r="N16" s="378"/>
      <c r="O16" s="378"/>
      <c r="P16" s="379"/>
      <c r="Q16" s="72" t="str">
        <f>IF(メンバー表!B21="","",メンバー表!B21)</f>
        <v/>
      </c>
      <c r="R16" s="166" t="str">
        <f>IF(メンバー表!A21="","",メンバー表!A21)</f>
        <v/>
      </c>
      <c r="S16" s="71" t="str">
        <f>IF(メンバー表!I21="","",メンバー表!I21)</f>
        <v/>
      </c>
      <c r="T16" s="157" t="str">
        <f>IF(メンバー表!J21="","",メンバー表!J21)</f>
        <v/>
      </c>
      <c r="U16" s="261" t="str">
        <f>IF(メンバー表!K21="","",メンバー表!K21)</f>
        <v/>
      </c>
      <c r="V16" s="262"/>
      <c r="W16" s="262"/>
      <c r="X16" s="262"/>
      <c r="Y16" s="263"/>
      <c r="Z16" s="195"/>
      <c r="AA16" s="158" t="str">
        <f t="shared" si="1"/>
        <v/>
      </c>
      <c r="AB16" s="248"/>
      <c r="AC16" s="248"/>
      <c r="AD16" s="248"/>
      <c r="AE16" s="248"/>
      <c r="AF16" s="200"/>
      <c r="AG16" s="201"/>
      <c r="AH16" s="202"/>
      <c r="AI16" s="311"/>
    </row>
    <row r="17" spans="2:35" ht="14.25" customHeight="1" x14ac:dyDescent="0.15">
      <c r="B17" s="242"/>
      <c r="C17" s="188"/>
      <c r="D17" s="189"/>
      <c r="E17" s="190"/>
      <c r="F17" s="248"/>
      <c r="G17" s="248"/>
      <c r="H17" s="248"/>
      <c r="I17" s="248"/>
      <c r="J17" s="158" t="str">
        <f t="shared" si="0"/>
        <v/>
      </c>
      <c r="K17" s="195"/>
      <c r="L17" s="377" t="str">
        <f>IF(メンバー表!C22="","",メンバー表!C22)</f>
        <v/>
      </c>
      <c r="M17" s="378"/>
      <c r="N17" s="378"/>
      <c r="O17" s="378"/>
      <c r="P17" s="379"/>
      <c r="Q17" s="72" t="str">
        <f>IF(メンバー表!B22="","",メンバー表!B22)</f>
        <v/>
      </c>
      <c r="R17" s="166" t="str">
        <f>IF(メンバー表!A22="","",メンバー表!A22)</f>
        <v/>
      </c>
      <c r="S17" s="71" t="str">
        <f>IF(メンバー表!I22="","",メンバー表!I22)</f>
        <v/>
      </c>
      <c r="T17" s="157" t="str">
        <f>IF(メンバー表!J22="","",メンバー表!J22)</f>
        <v/>
      </c>
      <c r="U17" s="261" t="str">
        <f>IF(メンバー表!K22="","",メンバー表!K22)</f>
        <v/>
      </c>
      <c r="V17" s="262"/>
      <c r="W17" s="262"/>
      <c r="X17" s="262"/>
      <c r="Y17" s="263"/>
      <c r="Z17" s="195"/>
      <c r="AA17" s="158" t="str">
        <f t="shared" si="1"/>
        <v/>
      </c>
      <c r="AB17" s="248"/>
      <c r="AC17" s="248"/>
      <c r="AD17" s="248"/>
      <c r="AE17" s="248"/>
      <c r="AF17" s="200"/>
      <c r="AG17" s="201"/>
      <c r="AH17" s="202"/>
      <c r="AI17" s="311"/>
    </row>
    <row r="18" spans="2:35" ht="14.25" customHeight="1" x14ac:dyDescent="0.15">
      <c r="B18" s="242"/>
      <c r="C18" s="188"/>
      <c r="D18" s="189"/>
      <c r="E18" s="190"/>
      <c r="F18" s="248"/>
      <c r="G18" s="248"/>
      <c r="H18" s="248"/>
      <c r="I18" s="248"/>
      <c r="J18" s="158" t="str">
        <f t="shared" si="0"/>
        <v/>
      </c>
      <c r="K18" s="195"/>
      <c r="L18" s="377" t="str">
        <f>IF(メンバー表!C23="","",メンバー表!C23)</f>
        <v/>
      </c>
      <c r="M18" s="378"/>
      <c r="N18" s="378"/>
      <c r="O18" s="378"/>
      <c r="P18" s="379"/>
      <c r="Q18" s="72" t="str">
        <f>IF(メンバー表!B23="","",メンバー表!B23)</f>
        <v/>
      </c>
      <c r="R18" s="166" t="str">
        <f>IF(メンバー表!A23="","",メンバー表!A23)</f>
        <v/>
      </c>
      <c r="S18" s="71" t="str">
        <f>IF(メンバー表!I23="","",メンバー表!I23)</f>
        <v/>
      </c>
      <c r="T18" s="157" t="str">
        <f>IF(メンバー表!J23="","",メンバー表!J23)</f>
        <v/>
      </c>
      <c r="U18" s="261" t="str">
        <f>IF(メンバー表!K23="","",メンバー表!K23)</f>
        <v/>
      </c>
      <c r="V18" s="262"/>
      <c r="W18" s="262"/>
      <c r="X18" s="262"/>
      <c r="Y18" s="263"/>
      <c r="Z18" s="195"/>
      <c r="AA18" s="158" t="str">
        <f t="shared" si="1"/>
        <v/>
      </c>
      <c r="AB18" s="248"/>
      <c r="AC18" s="248"/>
      <c r="AD18" s="248"/>
      <c r="AE18" s="248"/>
      <c r="AF18" s="200"/>
      <c r="AG18" s="201"/>
      <c r="AH18" s="202"/>
      <c r="AI18" s="311"/>
    </row>
    <row r="19" spans="2:35" ht="14.25" customHeight="1" x14ac:dyDescent="0.15">
      <c r="B19" s="242"/>
      <c r="C19" s="188"/>
      <c r="D19" s="189"/>
      <c r="E19" s="190"/>
      <c r="F19" s="248"/>
      <c r="G19" s="248"/>
      <c r="H19" s="248"/>
      <c r="I19" s="248"/>
      <c r="J19" s="158" t="str">
        <f t="shared" si="0"/>
        <v/>
      </c>
      <c r="K19" s="195"/>
      <c r="L19" s="377" t="str">
        <f>IF(メンバー表!C24="","",メンバー表!C24)</f>
        <v/>
      </c>
      <c r="M19" s="378"/>
      <c r="N19" s="378"/>
      <c r="O19" s="378"/>
      <c r="P19" s="379"/>
      <c r="Q19" s="72" t="str">
        <f>IF(メンバー表!B24="","",メンバー表!B24)</f>
        <v/>
      </c>
      <c r="R19" s="166" t="str">
        <f>IF(メンバー表!A24="","",メンバー表!A24)</f>
        <v/>
      </c>
      <c r="S19" s="71" t="str">
        <f>IF(メンバー表!I24="","",メンバー表!I24)</f>
        <v/>
      </c>
      <c r="T19" s="157" t="str">
        <f>IF(メンバー表!J24="","",メンバー表!J24)</f>
        <v/>
      </c>
      <c r="U19" s="261" t="str">
        <f>IF(メンバー表!K24="","",メンバー表!K24)</f>
        <v/>
      </c>
      <c r="V19" s="262"/>
      <c r="W19" s="262"/>
      <c r="X19" s="262"/>
      <c r="Y19" s="263"/>
      <c r="Z19" s="195"/>
      <c r="AA19" s="158" t="str">
        <f t="shared" si="1"/>
        <v/>
      </c>
      <c r="AB19" s="248"/>
      <c r="AC19" s="248"/>
      <c r="AD19" s="248"/>
      <c r="AE19" s="248"/>
      <c r="AF19" s="200"/>
      <c r="AG19" s="201"/>
      <c r="AH19" s="202"/>
      <c r="AI19" s="311"/>
    </row>
    <row r="20" spans="2:35" ht="14.25" customHeight="1" x14ac:dyDescent="0.15">
      <c r="B20" s="242"/>
      <c r="C20" s="188"/>
      <c r="D20" s="189"/>
      <c r="E20" s="190"/>
      <c r="F20" s="248"/>
      <c r="G20" s="248"/>
      <c r="H20" s="248"/>
      <c r="I20" s="248"/>
      <c r="J20" s="158" t="str">
        <f t="shared" si="0"/>
        <v/>
      </c>
      <c r="K20" s="195"/>
      <c r="L20" s="377" t="str">
        <f>IF(メンバー表!C25="","",メンバー表!C25)</f>
        <v/>
      </c>
      <c r="M20" s="378"/>
      <c r="N20" s="378"/>
      <c r="O20" s="378"/>
      <c r="P20" s="379"/>
      <c r="Q20" s="72" t="str">
        <f>IF(メンバー表!B25="","",メンバー表!B25)</f>
        <v/>
      </c>
      <c r="R20" s="166" t="str">
        <f>IF(メンバー表!A25="","",メンバー表!A25)</f>
        <v/>
      </c>
      <c r="S20" s="71" t="str">
        <f>IF(メンバー表!I25="","",メンバー表!I25)</f>
        <v/>
      </c>
      <c r="T20" s="157" t="str">
        <f>IF(メンバー表!J25="","",メンバー表!J25)</f>
        <v/>
      </c>
      <c r="U20" s="261" t="str">
        <f>IF(メンバー表!K25="","",メンバー表!K25)</f>
        <v/>
      </c>
      <c r="V20" s="262"/>
      <c r="W20" s="262"/>
      <c r="X20" s="262"/>
      <c r="Y20" s="263"/>
      <c r="Z20" s="195"/>
      <c r="AA20" s="158" t="str">
        <f t="shared" si="1"/>
        <v/>
      </c>
      <c r="AB20" s="248"/>
      <c r="AC20" s="248"/>
      <c r="AD20" s="248"/>
      <c r="AE20" s="248"/>
      <c r="AF20" s="200"/>
      <c r="AG20" s="201"/>
      <c r="AH20" s="202"/>
      <c r="AI20" s="311"/>
    </row>
    <row r="21" spans="2:35" ht="14.25" customHeight="1" x14ac:dyDescent="0.15">
      <c r="B21" s="242"/>
      <c r="C21" s="188"/>
      <c r="D21" s="189"/>
      <c r="E21" s="190"/>
      <c r="F21" s="248"/>
      <c r="G21" s="248"/>
      <c r="H21" s="248"/>
      <c r="I21" s="248"/>
      <c r="J21" s="158" t="str">
        <f t="shared" si="0"/>
        <v/>
      </c>
      <c r="K21" s="195"/>
      <c r="L21" s="377" t="str">
        <f>IF(メンバー表!C26="","",メンバー表!C26)</f>
        <v/>
      </c>
      <c r="M21" s="378"/>
      <c r="N21" s="378"/>
      <c r="O21" s="378"/>
      <c r="P21" s="379"/>
      <c r="Q21" s="72" t="str">
        <f>IF(メンバー表!B26="","",メンバー表!B26)</f>
        <v/>
      </c>
      <c r="R21" s="166" t="str">
        <f>IF(メンバー表!A26="","",メンバー表!A26)</f>
        <v/>
      </c>
      <c r="S21" s="71" t="str">
        <f>IF(メンバー表!I26="","",メンバー表!I26)</f>
        <v/>
      </c>
      <c r="T21" s="157" t="str">
        <f>IF(メンバー表!J26="","",メンバー表!J26)</f>
        <v/>
      </c>
      <c r="U21" s="261" t="str">
        <f>IF(メンバー表!K26="","",メンバー表!K26)</f>
        <v/>
      </c>
      <c r="V21" s="262"/>
      <c r="W21" s="262"/>
      <c r="X21" s="262"/>
      <c r="Y21" s="263"/>
      <c r="Z21" s="195"/>
      <c r="AA21" s="158" t="str">
        <f t="shared" si="1"/>
        <v/>
      </c>
      <c r="AB21" s="248"/>
      <c r="AC21" s="248"/>
      <c r="AD21" s="248"/>
      <c r="AE21" s="248"/>
      <c r="AF21" s="200"/>
      <c r="AG21" s="201"/>
      <c r="AH21" s="202"/>
      <c r="AI21" s="311"/>
    </row>
    <row r="22" spans="2:35" ht="14.25" customHeight="1" x14ac:dyDescent="0.15">
      <c r="B22" s="242"/>
      <c r="C22" s="188"/>
      <c r="D22" s="189"/>
      <c r="E22" s="190"/>
      <c r="F22" s="248"/>
      <c r="G22" s="248"/>
      <c r="H22" s="248"/>
      <c r="I22" s="248"/>
      <c r="J22" s="158" t="str">
        <f t="shared" si="0"/>
        <v/>
      </c>
      <c r="K22" s="195"/>
      <c r="L22" s="377" t="str">
        <f>IF(メンバー表!C27="","",メンバー表!C27)</f>
        <v/>
      </c>
      <c r="M22" s="378"/>
      <c r="N22" s="378"/>
      <c r="O22" s="378"/>
      <c r="P22" s="379"/>
      <c r="Q22" s="72" t="str">
        <f>IF(メンバー表!B27="","",メンバー表!B27)</f>
        <v/>
      </c>
      <c r="R22" s="166" t="str">
        <f>IF(メンバー表!A27="","",メンバー表!A27)</f>
        <v/>
      </c>
      <c r="S22" s="71" t="str">
        <f>IF(メンバー表!I27="","",メンバー表!I27)</f>
        <v/>
      </c>
      <c r="T22" s="157" t="str">
        <f>IF(メンバー表!J27="","",メンバー表!J27)</f>
        <v/>
      </c>
      <c r="U22" s="261" t="str">
        <f>IF(メンバー表!K27="","",メンバー表!K27)</f>
        <v/>
      </c>
      <c r="V22" s="262"/>
      <c r="W22" s="262"/>
      <c r="X22" s="262"/>
      <c r="Y22" s="263"/>
      <c r="Z22" s="195"/>
      <c r="AA22" s="158" t="str">
        <f t="shared" si="1"/>
        <v/>
      </c>
      <c r="AB22" s="248"/>
      <c r="AC22" s="248"/>
      <c r="AD22" s="248"/>
      <c r="AE22" s="248"/>
      <c r="AF22" s="200"/>
      <c r="AG22" s="201"/>
      <c r="AH22" s="202"/>
      <c r="AI22" s="311"/>
    </row>
    <row r="23" spans="2:35" ht="14.25" customHeight="1" x14ac:dyDescent="0.15">
      <c r="B23" s="242"/>
      <c r="C23" s="188"/>
      <c r="D23" s="189"/>
      <c r="E23" s="190"/>
      <c r="F23" s="248"/>
      <c r="G23" s="248"/>
      <c r="H23" s="248"/>
      <c r="I23" s="248"/>
      <c r="J23" s="158" t="str">
        <f t="shared" si="0"/>
        <v/>
      </c>
      <c r="K23" s="195"/>
      <c r="L23" s="377" t="str">
        <f>IF(メンバー表!C28="","",メンバー表!C28)</f>
        <v/>
      </c>
      <c r="M23" s="378"/>
      <c r="N23" s="378"/>
      <c r="O23" s="378"/>
      <c r="P23" s="379"/>
      <c r="Q23" s="72" t="str">
        <f>IF(メンバー表!B28="","",メンバー表!B28)</f>
        <v/>
      </c>
      <c r="R23" s="166" t="str">
        <f>IF(メンバー表!A28="","",メンバー表!A28)</f>
        <v/>
      </c>
      <c r="S23" s="71" t="str">
        <f>IF(メンバー表!I28="","",メンバー表!I28)</f>
        <v/>
      </c>
      <c r="T23" s="157" t="str">
        <f>IF(メンバー表!J28="","",メンバー表!J28)</f>
        <v/>
      </c>
      <c r="U23" s="261" t="str">
        <f>IF(メンバー表!K28="","",メンバー表!K28)</f>
        <v/>
      </c>
      <c r="V23" s="262"/>
      <c r="W23" s="262"/>
      <c r="X23" s="262"/>
      <c r="Y23" s="263"/>
      <c r="Z23" s="195"/>
      <c r="AA23" s="158" t="str">
        <f t="shared" si="1"/>
        <v/>
      </c>
      <c r="AB23" s="248"/>
      <c r="AC23" s="248"/>
      <c r="AD23" s="248"/>
      <c r="AE23" s="248"/>
      <c r="AF23" s="200"/>
      <c r="AG23" s="201"/>
      <c r="AH23" s="202"/>
      <c r="AI23" s="311"/>
    </row>
    <row r="24" spans="2:35" ht="14.25" customHeight="1" x14ac:dyDescent="0.15">
      <c r="B24" s="243"/>
      <c r="C24" s="191"/>
      <c r="D24" s="192"/>
      <c r="E24" s="193"/>
      <c r="F24" s="314"/>
      <c r="G24" s="314"/>
      <c r="H24" s="314"/>
      <c r="I24" s="314"/>
      <c r="J24" s="176" t="str">
        <f t="shared" si="0"/>
        <v/>
      </c>
      <c r="K24" s="196"/>
      <c r="L24" s="373" t="str">
        <f>IF(メンバー表!C29="","",メンバー表!C29)</f>
        <v/>
      </c>
      <c r="M24" s="374"/>
      <c r="N24" s="374"/>
      <c r="O24" s="374"/>
      <c r="P24" s="375"/>
      <c r="Q24" s="177" t="str">
        <f>IF(メンバー表!B29="","",メンバー表!B29)</f>
        <v/>
      </c>
      <c r="R24" s="169" t="str">
        <f>IF(メンバー表!A29="","",メンバー表!A29)</f>
        <v/>
      </c>
      <c r="S24" s="73" t="str">
        <f>IF(メンバー表!I29="","",メンバー表!I29)</f>
        <v/>
      </c>
      <c r="T24" s="179" t="str">
        <f>IF(メンバー表!J29="","",メンバー表!J29)</f>
        <v/>
      </c>
      <c r="U24" s="384" t="str">
        <f>IF(メンバー表!K29="","",メンバー表!K29)</f>
        <v/>
      </c>
      <c r="V24" s="381"/>
      <c r="W24" s="381"/>
      <c r="X24" s="381"/>
      <c r="Y24" s="385"/>
      <c r="Z24" s="196"/>
      <c r="AA24" s="176" t="str">
        <f t="shared" si="1"/>
        <v/>
      </c>
      <c r="AB24" s="314"/>
      <c r="AC24" s="314"/>
      <c r="AD24" s="314"/>
      <c r="AE24" s="314"/>
      <c r="AF24" s="203"/>
      <c r="AG24" s="204"/>
      <c r="AH24" s="205"/>
      <c r="AI24" s="312"/>
    </row>
    <row r="25" spans="2:35" ht="14.25" customHeight="1" x14ac:dyDescent="0.15">
      <c r="B25" s="214"/>
      <c r="C25" s="215"/>
      <c r="D25" s="216"/>
      <c r="E25" s="217"/>
      <c r="F25" s="313"/>
      <c r="G25" s="313"/>
      <c r="H25" s="313"/>
      <c r="I25" s="313"/>
      <c r="J25" s="183" t="str">
        <f t="shared" si="0"/>
        <v/>
      </c>
      <c r="K25" s="206"/>
      <c r="L25" s="399" t="str">
        <f>IF(メンバー表!C30="","",メンバー表!C30)</f>
        <v/>
      </c>
      <c r="M25" s="400"/>
      <c r="N25" s="400"/>
      <c r="O25" s="400"/>
      <c r="P25" s="401"/>
      <c r="Q25" s="75" t="str">
        <f>IF(メンバー表!B30="","",メンバー表!B30)</f>
        <v/>
      </c>
      <c r="R25" s="174" t="str">
        <f>IF(メンバー表!A30="","",メンバー表!A30)</f>
        <v/>
      </c>
      <c r="S25" s="74" t="str">
        <f>IF(メンバー表!I30="","",メンバー表!I30)</f>
        <v/>
      </c>
      <c r="T25" s="182" t="str">
        <f>IF(メンバー表!J30="","",メンバー表!J30)</f>
        <v/>
      </c>
      <c r="U25" s="396" t="str">
        <f>IF(メンバー表!K30="","",メンバー表!K30)</f>
        <v/>
      </c>
      <c r="V25" s="397"/>
      <c r="W25" s="397"/>
      <c r="X25" s="397"/>
      <c r="Y25" s="398"/>
      <c r="Z25" s="206"/>
      <c r="AA25" s="183" t="str">
        <f t="shared" si="1"/>
        <v/>
      </c>
      <c r="AB25" s="313"/>
      <c r="AC25" s="313"/>
      <c r="AD25" s="313"/>
      <c r="AE25" s="313"/>
      <c r="AF25" s="208"/>
      <c r="AG25" s="209"/>
      <c r="AH25" s="210"/>
      <c r="AI25" s="209"/>
    </row>
    <row r="26" spans="2:35" ht="14.25" customHeight="1" x14ac:dyDescent="0.15">
      <c r="B26" s="218"/>
      <c r="C26" s="188"/>
      <c r="D26" s="189"/>
      <c r="E26" s="190"/>
      <c r="F26" s="248"/>
      <c r="G26" s="248"/>
      <c r="H26" s="248"/>
      <c r="I26" s="248"/>
      <c r="J26" s="158" t="str">
        <f t="shared" si="0"/>
        <v/>
      </c>
      <c r="K26" s="195"/>
      <c r="L26" s="377" t="str">
        <f>IF(メンバー表!C31="","",メンバー表!C31)</f>
        <v/>
      </c>
      <c r="M26" s="378"/>
      <c r="N26" s="378"/>
      <c r="O26" s="378"/>
      <c r="P26" s="379"/>
      <c r="Q26" s="72" t="str">
        <f>IF(メンバー表!B31="","",メンバー表!B31)</f>
        <v/>
      </c>
      <c r="R26" s="166" t="str">
        <f>IF(メンバー表!A31="","",メンバー表!A31)</f>
        <v/>
      </c>
      <c r="S26" s="71" t="str">
        <f>IF(メンバー表!I31="","",メンバー表!I31)</f>
        <v/>
      </c>
      <c r="T26" s="157" t="str">
        <f>IF(メンバー表!J31="","",メンバー表!J31)</f>
        <v/>
      </c>
      <c r="U26" s="261" t="str">
        <f>IF(メンバー表!K31="","",メンバー表!K31)</f>
        <v/>
      </c>
      <c r="V26" s="262"/>
      <c r="W26" s="262"/>
      <c r="X26" s="262"/>
      <c r="Y26" s="263"/>
      <c r="Z26" s="195"/>
      <c r="AA26" s="158" t="str">
        <f t="shared" si="1"/>
        <v/>
      </c>
      <c r="AB26" s="248"/>
      <c r="AC26" s="248"/>
      <c r="AD26" s="248"/>
      <c r="AE26" s="248"/>
      <c r="AF26" s="200"/>
      <c r="AG26" s="201"/>
      <c r="AH26" s="202"/>
      <c r="AI26" s="201"/>
    </row>
    <row r="27" spans="2:35" ht="14.25" customHeight="1" x14ac:dyDescent="0.15">
      <c r="B27" s="218"/>
      <c r="C27" s="188"/>
      <c r="D27" s="189"/>
      <c r="E27" s="190"/>
      <c r="F27" s="248"/>
      <c r="G27" s="248"/>
      <c r="H27" s="248"/>
      <c r="I27" s="248"/>
      <c r="J27" s="158" t="str">
        <f t="shared" si="0"/>
        <v/>
      </c>
      <c r="K27" s="195"/>
      <c r="L27" s="377" t="str">
        <f>IF(メンバー表!C32="","",メンバー表!C32)</f>
        <v/>
      </c>
      <c r="M27" s="378"/>
      <c r="N27" s="378"/>
      <c r="O27" s="378"/>
      <c r="P27" s="379"/>
      <c r="Q27" s="72" t="str">
        <f>IF(メンバー表!B32="","",メンバー表!B32)</f>
        <v/>
      </c>
      <c r="R27" s="166" t="str">
        <f>IF(メンバー表!A32="","",メンバー表!A32)</f>
        <v/>
      </c>
      <c r="S27" s="71" t="str">
        <f>IF(メンバー表!I32="","",メンバー表!I32)</f>
        <v/>
      </c>
      <c r="T27" s="157" t="str">
        <f>IF(メンバー表!J32="","",メンバー表!J32)</f>
        <v/>
      </c>
      <c r="U27" s="261" t="str">
        <f>IF(メンバー表!K32="","",メンバー表!K32)</f>
        <v/>
      </c>
      <c r="V27" s="262"/>
      <c r="W27" s="262"/>
      <c r="X27" s="262"/>
      <c r="Y27" s="263"/>
      <c r="Z27" s="195"/>
      <c r="AA27" s="158" t="str">
        <f t="shared" si="1"/>
        <v/>
      </c>
      <c r="AB27" s="248"/>
      <c r="AC27" s="248"/>
      <c r="AD27" s="248"/>
      <c r="AE27" s="248"/>
      <c r="AF27" s="200"/>
      <c r="AG27" s="201"/>
      <c r="AH27" s="202"/>
      <c r="AI27" s="201"/>
    </row>
    <row r="28" spans="2:35" ht="14.25" customHeight="1" x14ac:dyDescent="0.15">
      <c r="B28" s="218"/>
      <c r="C28" s="188"/>
      <c r="D28" s="189"/>
      <c r="E28" s="190"/>
      <c r="F28" s="248"/>
      <c r="G28" s="248"/>
      <c r="H28" s="248"/>
      <c r="I28" s="248"/>
      <c r="J28" s="158" t="str">
        <f t="shared" si="0"/>
        <v/>
      </c>
      <c r="K28" s="195"/>
      <c r="L28" s="377" t="str">
        <f>IF(メンバー表!C33="","",メンバー表!C33)</f>
        <v/>
      </c>
      <c r="M28" s="378"/>
      <c r="N28" s="378"/>
      <c r="O28" s="378"/>
      <c r="P28" s="379"/>
      <c r="Q28" s="72" t="str">
        <f>IF(メンバー表!B33="","",メンバー表!B33)</f>
        <v/>
      </c>
      <c r="R28" s="166" t="str">
        <f>IF(メンバー表!A33="","",メンバー表!A33)</f>
        <v/>
      </c>
      <c r="S28" s="71" t="str">
        <f>IF(メンバー表!I33="","",メンバー表!I33)</f>
        <v/>
      </c>
      <c r="T28" s="157" t="str">
        <f>IF(メンバー表!J33="","",メンバー表!J33)</f>
        <v/>
      </c>
      <c r="U28" s="261" t="str">
        <f>IF(メンバー表!K33="","",メンバー表!K33)</f>
        <v/>
      </c>
      <c r="V28" s="262"/>
      <c r="W28" s="262"/>
      <c r="X28" s="262"/>
      <c r="Y28" s="263"/>
      <c r="Z28" s="195"/>
      <c r="AA28" s="158" t="str">
        <f t="shared" si="1"/>
        <v/>
      </c>
      <c r="AB28" s="248"/>
      <c r="AC28" s="248"/>
      <c r="AD28" s="248"/>
      <c r="AE28" s="248"/>
      <c r="AF28" s="200"/>
      <c r="AG28" s="201"/>
      <c r="AH28" s="202"/>
      <c r="AI28" s="201"/>
    </row>
    <row r="29" spans="2:35" ht="14.25" customHeight="1" x14ac:dyDescent="0.15">
      <c r="B29" s="218"/>
      <c r="C29" s="188"/>
      <c r="D29" s="189"/>
      <c r="E29" s="190"/>
      <c r="F29" s="248"/>
      <c r="G29" s="248"/>
      <c r="H29" s="248"/>
      <c r="I29" s="248"/>
      <c r="J29" s="158" t="str">
        <f t="shared" si="0"/>
        <v/>
      </c>
      <c r="K29" s="195"/>
      <c r="L29" s="377" t="str">
        <f>IF(メンバー表!C34="","",メンバー表!C34)</f>
        <v/>
      </c>
      <c r="M29" s="378"/>
      <c r="N29" s="378"/>
      <c r="O29" s="378"/>
      <c r="P29" s="379"/>
      <c r="Q29" s="72" t="str">
        <f>IF(メンバー表!B34="","",メンバー表!B34)</f>
        <v/>
      </c>
      <c r="R29" s="166" t="str">
        <f>IF(メンバー表!A34="","",メンバー表!A34)</f>
        <v/>
      </c>
      <c r="S29" s="71" t="str">
        <f>IF(メンバー表!I34="","",メンバー表!I34)</f>
        <v/>
      </c>
      <c r="T29" s="157" t="str">
        <f>IF(メンバー表!J34="","",メンバー表!J34)</f>
        <v/>
      </c>
      <c r="U29" s="261" t="str">
        <f>IF(メンバー表!K34="","",メンバー表!K34)</f>
        <v/>
      </c>
      <c r="V29" s="262"/>
      <c r="W29" s="262"/>
      <c r="X29" s="262"/>
      <c r="Y29" s="263"/>
      <c r="Z29" s="195"/>
      <c r="AA29" s="158" t="str">
        <f t="shared" si="1"/>
        <v/>
      </c>
      <c r="AB29" s="248"/>
      <c r="AC29" s="248"/>
      <c r="AD29" s="248"/>
      <c r="AE29" s="248"/>
      <c r="AF29" s="200"/>
      <c r="AG29" s="201"/>
      <c r="AH29" s="202"/>
      <c r="AI29" s="201"/>
    </row>
    <row r="30" spans="2:35" ht="14.25" customHeight="1" x14ac:dyDescent="0.15">
      <c r="B30" s="218"/>
      <c r="C30" s="188"/>
      <c r="D30" s="189"/>
      <c r="E30" s="190"/>
      <c r="F30" s="248"/>
      <c r="G30" s="248"/>
      <c r="H30" s="248"/>
      <c r="I30" s="248"/>
      <c r="J30" s="158" t="str">
        <f t="shared" si="0"/>
        <v/>
      </c>
      <c r="K30" s="195"/>
      <c r="L30" s="377" t="str">
        <f>IF(メンバー表!C35="","",メンバー表!C35)</f>
        <v/>
      </c>
      <c r="M30" s="378"/>
      <c r="N30" s="378"/>
      <c r="O30" s="378"/>
      <c r="P30" s="379"/>
      <c r="Q30" s="72" t="str">
        <f>IF(メンバー表!B35="","",メンバー表!B35)</f>
        <v/>
      </c>
      <c r="R30" s="166" t="str">
        <f>IF(メンバー表!A35="","",メンバー表!A35)</f>
        <v/>
      </c>
      <c r="S30" s="71" t="str">
        <f>IF(メンバー表!I35="","",メンバー表!I35)</f>
        <v/>
      </c>
      <c r="T30" s="157" t="str">
        <f>IF(メンバー表!J35="","",メンバー表!J35)</f>
        <v/>
      </c>
      <c r="U30" s="261" t="str">
        <f>IF(メンバー表!K35="","",メンバー表!K35)</f>
        <v/>
      </c>
      <c r="V30" s="262"/>
      <c r="W30" s="262"/>
      <c r="X30" s="262"/>
      <c r="Y30" s="263"/>
      <c r="Z30" s="195"/>
      <c r="AA30" s="158" t="str">
        <f t="shared" si="1"/>
        <v/>
      </c>
      <c r="AB30" s="248"/>
      <c r="AC30" s="248"/>
      <c r="AD30" s="248"/>
      <c r="AE30" s="248"/>
      <c r="AF30" s="200"/>
      <c r="AG30" s="201"/>
      <c r="AH30" s="202"/>
      <c r="AI30" s="201"/>
    </row>
    <row r="31" spans="2:35" ht="14.25" customHeight="1" x14ac:dyDescent="0.15">
      <c r="B31" s="219"/>
      <c r="C31" s="191"/>
      <c r="D31" s="220"/>
      <c r="E31" s="221"/>
      <c r="F31" s="307"/>
      <c r="G31" s="308"/>
      <c r="H31" s="307"/>
      <c r="I31" s="308"/>
      <c r="J31" s="98" t="str">
        <f t="shared" si="0"/>
        <v/>
      </c>
      <c r="K31" s="207"/>
      <c r="L31" s="380" t="str">
        <f>IF(メンバー表!C36="","",メンバー表!C36)</f>
        <v/>
      </c>
      <c r="M31" s="381"/>
      <c r="N31" s="381"/>
      <c r="O31" s="381"/>
      <c r="P31" s="382"/>
      <c r="Q31" s="77" t="str">
        <f>IF(メンバー表!B36="","",メンバー表!B36)</f>
        <v/>
      </c>
      <c r="R31" s="78" t="str">
        <f>IF(メンバー表!A36="","",メンバー表!A36)</f>
        <v/>
      </c>
      <c r="S31" s="76" t="str">
        <f>IF(メンバー表!I36="","",メンバー表!I36)</f>
        <v/>
      </c>
      <c r="T31" s="79" t="str">
        <f>IF(メンバー表!J36="","",メンバー表!J36)</f>
        <v/>
      </c>
      <c r="U31" s="384" t="str">
        <f>IF(メンバー表!K36="","",メンバー表!K36)</f>
        <v/>
      </c>
      <c r="V31" s="381"/>
      <c r="W31" s="381"/>
      <c r="X31" s="381"/>
      <c r="Y31" s="385"/>
      <c r="Z31" s="207"/>
      <c r="AA31" s="98" t="str">
        <f>IF(SUM(AB31:AG31)=0,"",SUM(AB31:AG31))</f>
        <v/>
      </c>
      <c r="AB31" s="307"/>
      <c r="AC31" s="308"/>
      <c r="AD31" s="307"/>
      <c r="AE31" s="308"/>
      <c r="AF31" s="211"/>
      <c r="AG31" s="212"/>
      <c r="AH31" s="213"/>
      <c r="AI31" s="204"/>
    </row>
    <row r="32" spans="2:35" ht="14.25" customHeight="1" x14ac:dyDescent="0.15">
      <c r="B32" s="80"/>
      <c r="C32" s="81"/>
      <c r="D32" s="82" t="str">
        <f t="shared" ref="D32:K32" si="2">IF(SUM(D14:D31)=0,"",SUM(D14:D31))</f>
        <v/>
      </c>
      <c r="E32" s="167" t="str">
        <f t="shared" si="2"/>
        <v/>
      </c>
      <c r="F32" s="309" t="str">
        <f t="shared" si="2"/>
        <v/>
      </c>
      <c r="G32" s="309" t="str">
        <f t="shared" si="2"/>
        <v/>
      </c>
      <c r="H32" s="309" t="str">
        <f t="shared" si="2"/>
        <v/>
      </c>
      <c r="I32" s="309" t="str">
        <f t="shared" si="2"/>
        <v/>
      </c>
      <c r="J32" s="160" t="str">
        <f t="shared" si="2"/>
        <v/>
      </c>
      <c r="K32" s="83" t="str">
        <f t="shared" si="2"/>
        <v/>
      </c>
      <c r="L32" s="359">
        <f>IF(メンバー表!C10="","",メンバー表!C10)</f>
        <v>0</v>
      </c>
      <c r="M32" s="376"/>
      <c r="N32" s="376"/>
      <c r="O32" s="376"/>
      <c r="P32" s="376"/>
      <c r="Q32" s="372" t="s">
        <v>34</v>
      </c>
      <c r="R32" s="368"/>
      <c r="S32" s="295" t="s">
        <v>34</v>
      </c>
      <c r="T32" s="383"/>
      <c r="U32" s="359">
        <f>IF(メンバー表!K10="","",メンバー表!K10)</f>
        <v>0</v>
      </c>
      <c r="V32" s="376"/>
      <c r="W32" s="376"/>
      <c r="X32" s="376"/>
      <c r="Y32" s="349"/>
      <c r="Z32" s="83" t="str">
        <f t="shared" ref="Z32" si="3">IF(SUM(Z14:Z31)=0,"",SUM(Z14:Z31))</f>
        <v/>
      </c>
      <c r="AA32" s="160" t="str">
        <f>IF(SUM(AB32:AG32)=0,"",SUM(AB32:AG32))</f>
        <v/>
      </c>
      <c r="AB32" s="309" t="str">
        <f t="shared" ref="AB32:AG32" si="4">IF(SUM(AB14:AB31)=0,"",SUM(AB14:AB31))</f>
        <v/>
      </c>
      <c r="AC32" s="309" t="str">
        <f t="shared" si="4"/>
        <v/>
      </c>
      <c r="AD32" s="309" t="str">
        <f t="shared" si="4"/>
        <v/>
      </c>
      <c r="AE32" s="309" t="str">
        <f t="shared" si="4"/>
        <v/>
      </c>
      <c r="AF32" s="160" t="str">
        <f t="shared" si="4"/>
        <v/>
      </c>
      <c r="AG32" s="84" t="str">
        <f t="shared" si="4"/>
        <v/>
      </c>
      <c r="AH32" s="81"/>
      <c r="AI32" s="85"/>
    </row>
    <row r="33" spans="2:35" s="3" customFormat="1" ht="12.75" customHeight="1" x14ac:dyDescent="0.15">
      <c r="B33" s="294" t="s">
        <v>26</v>
      </c>
      <c r="C33" s="318"/>
      <c r="D33" s="318"/>
      <c r="E33" s="318"/>
      <c r="F33" s="318"/>
      <c r="G33" s="318"/>
      <c r="H33" s="318"/>
      <c r="I33" s="318"/>
      <c r="J33" s="372" t="s">
        <v>33</v>
      </c>
      <c r="K33" s="367"/>
      <c r="L33" s="367" t="s">
        <v>32</v>
      </c>
      <c r="M33" s="367"/>
      <c r="N33" s="367" t="s">
        <v>31</v>
      </c>
      <c r="O33" s="367"/>
      <c r="P33" s="175" t="s">
        <v>22</v>
      </c>
      <c r="Q33" s="163"/>
      <c r="R33" s="170"/>
      <c r="S33" s="170"/>
      <c r="T33" s="172"/>
      <c r="U33" s="171" t="s">
        <v>22</v>
      </c>
      <c r="V33" s="367" t="s">
        <v>31</v>
      </c>
      <c r="W33" s="367"/>
      <c r="X33" s="367" t="s">
        <v>32</v>
      </c>
      <c r="Y33" s="367"/>
      <c r="Z33" s="367" t="s">
        <v>33</v>
      </c>
      <c r="AA33" s="368"/>
      <c r="AB33" s="318" t="s">
        <v>26</v>
      </c>
      <c r="AC33" s="318"/>
      <c r="AD33" s="318"/>
      <c r="AE33" s="318"/>
      <c r="AF33" s="318"/>
      <c r="AG33" s="318"/>
      <c r="AH33" s="318"/>
      <c r="AI33" s="328"/>
    </row>
    <row r="34" spans="2:35" ht="13.5" customHeight="1" x14ac:dyDescent="0.15">
      <c r="B34" s="74" t="str">
        <f>警告・退場!A4</f>
        <v/>
      </c>
      <c r="C34" s="184" t="str">
        <f>IF(警告・退場!B4="","",警告・退場!B4)</f>
        <v/>
      </c>
      <c r="D34" s="86" t="str">
        <f>IF(警告・退場!C4="","",警告・退場!C4)</f>
        <v/>
      </c>
      <c r="E34" s="329" t="str">
        <f>警告・退場!D4</f>
        <v/>
      </c>
      <c r="F34" s="329" t="str">
        <f>警告・退場!E4</f>
        <v/>
      </c>
      <c r="G34" s="329">
        <f>警告・退場!F4</f>
        <v>0</v>
      </c>
      <c r="H34" s="329" t="str">
        <f>IF(警告・退場!E4="","",警告・退場!E4)</f>
        <v/>
      </c>
      <c r="I34" s="330">
        <f>警告・退場!H4</f>
        <v>0</v>
      </c>
      <c r="J34" s="321"/>
      <c r="K34" s="322"/>
      <c r="L34" s="322"/>
      <c r="M34" s="322"/>
      <c r="N34" s="322"/>
      <c r="O34" s="322"/>
      <c r="P34" s="366" t="str">
        <f>IF(SUM(J34:O35)=0,"",SUM(J34:O35))</f>
        <v/>
      </c>
      <c r="Q34" s="369" t="s">
        <v>112</v>
      </c>
      <c r="R34" s="370"/>
      <c r="S34" s="370"/>
      <c r="T34" s="371"/>
      <c r="U34" s="326" t="str">
        <f>IF(SUM(V34:AA35)=0,"",SUM(V34:AA35))</f>
        <v/>
      </c>
      <c r="V34" s="322"/>
      <c r="W34" s="322"/>
      <c r="X34" s="322"/>
      <c r="Y34" s="322"/>
      <c r="Z34" s="322"/>
      <c r="AA34" s="365"/>
      <c r="AB34" s="74" t="str">
        <f>警告・退場!J4</f>
        <v/>
      </c>
      <c r="AC34" s="173" t="str">
        <f>IF(警告・退場!K4="","",警告・退場!K4)</f>
        <v/>
      </c>
      <c r="AD34" s="86" t="str">
        <f>IF(警告・退場!L4="","",警告・退場!L4)</f>
        <v/>
      </c>
      <c r="AE34" s="329" t="str">
        <f>警告・退場!M4</f>
        <v/>
      </c>
      <c r="AF34" s="329" t="str">
        <f>警告・退場!N4</f>
        <v/>
      </c>
      <c r="AG34" s="329">
        <f>警告・退場!O4</f>
        <v>0</v>
      </c>
      <c r="AH34" s="329" t="str">
        <f>IF(警告・退場!N4="","",警告・退場!N4)</f>
        <v/>
      </c>
      <c r="AI34" s="330">
        <f>警告・退場!Q4</f>
        <v>0</v>
      </c>
    </row>
    <row r="35" spans="2:35" ht="13.5" customHeight="1" x14ac:dyDescent="0.15">
      <c r="B35" s="71" t="str">
        <f>警告・退場!A5</f>
        <v/>
      </c>
      <c r="C35" s="165" t="str">
        <f>IF(警告・退場!B5="","",警告・退場!B5)</f>
        <v/>
      </c>
      <c r="D35" s="87" t="str">
        <f>IF(警告・退場!C5="","",警告・退場!C5)</f>
        <v/>
      </c>
      <c r="E35" s="305" t="str">
        <f>警告・退場!D5</f>
        <v/>
      </c>
      <c r="F35" s="305" t="str">
        <f>警告・退場!E5</f>
        <v/>
      </c>
      <c r="G35" s="305">
        <f>警告・退場!F5</f>
        <v>0</v>
      </c>
      <c r="H35" s="305" t="str">
        <f>IF(警告・退場!E5="","",警告・退場!E5)</f>
        <v/>
      </c>
      <c r="I35" s="306">
        <f>警告・退場!H5</f>
        <v>0</v>
      </c>
      <c r="J35" s="323"/>
      <c r="K35" s="258"/>
      <c r="L35" s="258"/>
      <c r="M35" s="258"/>
      <c r="N35" s="258"/>
      <c r="O35" s="258"/>
      <c r="P35" s="325"/>
      <c r="Q35" s="331"/>
      <c r="R35" s="257"/>
      <c r="S35" s="257"/>
      <c r="T35" s="332"/>
      <c r="U35" s="320"/>
      <c r="V35" s="258"/>
      <c r="W35" s="258"/>
      <c r="X35" s="258"/>
      <c r="Y35" s="258"/>
      <c r="Z35" s="258"/>
      <c r="AA35" s="327"/>
      <c r="AB35" s="71" t="str">
        <f>警告・退場!J5</f>
        <v/>
      </c>
      <c r="AC35" s="165" t="str">
        <f>IF(警告・退場!K5="","",警告・退場!K5)</f>
        <v/>
      </c>
      <c r="AD35" s="87" t="str">
        <f>IF(警告・退場!L5="","",警告・退場!L5)</f>
        <v/>
      </c>
      <c r="AE35" s="305" t="str">
        <f>警告・退場!M5</f>
        <v/>
      </c>
      <c r="AF35" s="305" t="str">
        <f>警告・退場!N5</f>
        <v/>
      </c>
      <c r="AG35" s="305">
        <f>警告・退場!O5</f>
        <v>0</v>
      </c>
      <c r="AH35" s="305" t="str">
        <f>IF(警告・退場!N5="","",警告・退場!N5)</f>
        <v/>
      </c>
      <c r="AI35" s="306">
        <f>警告・退場!Q5</f>
        <v>0</v>
      </c>
    </row>
    <row r="36" spans="2:35" ht="13.5" customHeight="1" x14ac:dyDescent="0.15">
      <c r="B36" s="71" t="str">
        <f>警告・退場!A6</f>
        <v/>
      </c>
      <c r="C36" s="165" t="str">
        <f>IF(警告・退場!B6="","",警告・退場!B6)</f>
        <v/>
      </c>
      <c r="D36" s="87" t="str">
        <f>IF(警告・退場!C6="","",警告・退場!C6)</f>
        <v/>
      </c>
      <c r="E36" s="305" t="str">
        <f>警告・退場!D6</f>
        <v/>
      </c>
      <c r="F36" s="305" t="str">
        <f>警告・退場!E6</f>
        <v/>
      </c>
      <c r="G36" s="305">
        <f>警告・退場!F6</f>
        <v>0</v>
      </c>
      <c r="H36" s="305" t="str">
        <f>IF(警告・退場!E6="","",警告・退場!E6)</f>
        <v/>
      </c>
      <c r="I36" s="306">
        <f>警告・退場!H6</f>
        <v>0</v>
      </c>
      <c r="J36" s="323"/>
      <c r="K36" s="258"/>
      <c r="L36" s="258"/>
      <c r="M36" s="258"/>
      <c r="N36" s="258"/>
      <c r="O36" s="258"/>
      <c r="P36" s="325" t="str">
        <f>IF(SUM(J36:O37)=0,"",SUM(J36:O37))</f>
        <v/>
      </c>
      <c r="Q36" s="331" t="s">
        <v>113</v>
      </c>
      <c r="R36" s="257"/>
      <c r="S36" s="257"/>
      <c r="T36" s="332"/>
      <c r="U36" s="320" t="str">
        <f>IF(SUM(V36:AA37)=0,"",SUM(V36:AA37))</f>
        <v/>
      </c>
      <c r="V36" s="258"/>
      <c r="W36" s="258"/>
      <c r="X36" s="258"/>
      <c r="Y36" s="258"/>
      <c r="Z36" s="258"/>
      <c r="AA36" s="327"/>
      <c r="AB36" s="71" t="str">
        <f>警告・退場!J6</f>
        <v/>
      </c>
      <c r="AC36" s="165" t="str">
        <f>IF(警告・退場!K6="","",警告・退場!K6)</f>
        <v/>
      </c>
      <c r="AD36" s="87" t="str">
        <f>IF(警告・退場!L6="","",警告・退場!L6)</f>
        <v/>
      </c>
      <c r="AE36" s="305" t="str">
        <f>警告・退場!M6</f>
        <v/>
      </c>
      <c r="AF36" s="305" t="str">
        <f>警告・退場!N6</f>
        <v/>
      </c>
      <c r="AG36" s="305">
        <f>警告・退場!O6</f>
        <v>0</v>
      </c>
      <c r="AH36" s="305" t="str">
        <f>IF(警告・退場!N6="","",警告・退場!N6)</f>
        <v/>
      </c>
      <c r="AI36" s="306">
        <f>警告・退場!Q6</f>
        <v>0</v>
      </c>
    </row>
    <row r="37" spans="2:35" ht="13.5" customHeight="1" x14ac:dyDescent="0.15">
      <c r="B37" s="71" t="str">
        <f>警告・退場!A7</f>
        <v/>
      </c>
      <c r="C37" s="165" t="str">
        <f>IF(警告・退場!B7="","",警告・退場!B7)</f>
        <v/>
      </c>
      <c r="D37" s="87" t="str">
        <f>IF(警告・退場!C7="","",警告・退場!C7)</f>
        <v/>
      </c>
      <c r="E37" s="305" t="str">
        <f>警告・退場!D7</f>
        <v/>
      </c>
      <c r="F37" s="305" t="str">
        <f>警告・退場!E7</f>
        <v/>
      </c>
      <c r="G37" s="305">
        <f>警告・退場!F7</f>
        <v>0</v>
      </c>
      <c r="H37" s="305" t="str">
        <f>IF(警告・退場!E7="","",警告・退場!E7)</f>
        <v/>
      </c>
      <c r="I37" s="306">
        <f>警告・退場!H7</f>
        <v>0</v>
      </c>
      <c r="J37" s="323"/>
      <c r="K37" s="258"/>
      <c r="L37" s="258"/>
      <c r="M37" s="258"/>
      <c r="N37" s="258"/>
      <c r="O37" s="258"/>
      <c r="P37" s="325"/>
      <c r="Q37" s="331"/>
      <c r="R37" s="257"/>
      <c r="S37" s="257"/>
      <c r="T37" s="332"/>
      <c r="U37" s="320"/>
      <c r="V37" s="258"/>
      <c r="W37" s="258"/>
      <c r="X37" s="258"/>
      <c r="Y37" s="258"/>
      <c r="Z37" s="258"/>
      <c r="AA37" s="327"/>
      <c r="AB37" s="71" t="str">
        <f>警告・退場!J7</f>
        <v/>
      </c>
      <c r="AC37" s="165" t="str">
        <f>IF(警告・退場!K7="","",警告・退場!K7)</f>
        <v/>
      </c>
      <c r="AD37" s="87" t="str">
        <f>IF(警告・退場!L7="","",警告・退場!L7)</f>
        <v/>
      </c>
      <c r="AE37" s="305" t="str">
        <f>警告・退場!M7</f>
        <v/>
      </c>
      <c r="AF37" s="305" t="str">
        <f>警告・退場!N7</f>
        <v/>
      </c>
      <c r="AG37" s="305">
        <f>警告・退場!O7</f>
        <v>0</v>
      </c>
      <c r="AH37" s="305" t="str">
        <f>IF(警告・退場!N7="","",警告・退場!N7)</f>
        <v/>
      </c>
      <c r="AI37" s="306">
        <f>警告・退場!Q7</f>
        <v>0</v>
      </c>
    </row>
    <row r="38" spans="2:35" ht="13.5" customHeight="1" x14ac:dyDescent="0.15">
      <c r="B38" s="71" t="str">
        <f>警告・退場!A8</f>
        <v/>
      </c>
      <c r="C38" s="165" t="str">
        <f>IF(警告・退場!B8="","",警告・退場!B8)</f>
        <v/>
      </c>
      <c r="D38" s="87" t="str">
        <f>IF(警告・退場!C8="","",警告・退場!C8)</f>
        <v/>
      </c>
      <c r="E38" s="305" t="str">
        <f>警告・退場!D8</f>
        <v/>
      </c>
      <c r="F38" s="305" t="str">
        <f>警告・退場!E8</f>
        <v/>
      </c>
      <c r="G38" s="305">
        <f>警告・退場!F8</f>
        <v>0</v>
      </c>
      <c r="H38" s="305" t="str">
        <f>IF(警告・退場!E8="","",警告・退場!E8)</f>
        <v/>
      </c>
      <c r="I38" s="306">
        <f>警告・退場!H8</f>
        <v>0</v>
      </c>
      <c r="J38" s="323"/>
      <c r="K38" s="258"/>
      <c r="L38" s="258"/>
      <c r="M38" s="258"/>
      <c r="N38" s="258"/>
      <c r="O38" s="258"/>
      <c r="P38" s="325" t="str">
        <f>IF(SUM(J38:O39)=0,"",SUM(J38:O39))</f>
        <v/>
      </c>
      <c r="Q38" s="331" t="s">
        <v>27</v>
      </c>
      <c r="R38" s="257"/>
      <c r="S38" s="257"/>
      <c r="T38" s="332"/>
      <c r="U38" s="320" t="str">
        <f>IF(SUM(V38:AA39)=0,"",SUM(V38:AA39))</f>
        <v/>
      </c>
      <c r="V38" s="258"/>
      <c r="W38" s="258"/>
      <c r="X38" s="258"/>
      <c r="Y38" s="258"/>
      <c r="Z38" s="258"/>
      <c r="AA38" s="327"/>
      <c r="AB38" s="71" t="str">
        <f>警告・退場!J8</f>
        <v/>
      </c>
      <c r="AC38" s="165" t="str">
        <f>IF(警告・退場!K8="","",警告・退場!K8)</f>
        <v/>
      </c>
      <c r="AD38" s="87" t="str">
        <f>IF(警告・退場!L8="","",警告・退場!L8)</f>
        <v/>
      </c>
      <c r="AE38" s="305" t="str">
        <f>警告・退場!M8</f>
        <v/>
      </c>
      <c r="AF38" s="305" t="str">
        <f>警告・退場!N8</f>
        <v/>
      </c>
      <c r="AG38" s="305">
        <f>警告・退場!O8</f>
        <v>0</v>
      </c>
      <c r="AH38" s="305" t="str">
        <f>IF(警告・退場!N8="","",警告・退場!N8)</f>
        <v/>
      </c>
      <c r="AI38" s="306">
        <f>警告・退場!Q8</f>
        <v>0</v>
      </c>
    </row>
    <row r="39" spans="2:35" ht="13.5" customHeight="1" x14ac:dyDescent="0.15">
      <c r="B39" s="71" t="str">
        <f>警告・退場!A9</f>
        <v/>
      </c>
      <c r="C39" s="165" t="str">
        <f>IF(警告・退場!B9="","",警告・退場!B9)</f>
        <v/>
      </c>
      <c r="D39" s="87" t="str">
        <f>IF(警告・退場!C9="","",警告・退場!C9)</f>
        <v/>
      </c>
      <c r="E39" s="305" t="str">
        <f>警告・退場!D9</f>
        <v/>
      </c>
      <c r="F39" s="305" t="str">
        <f>警告・退場!E9</f>
        <v/>
      </c>
      <c r="G39" s="305">
        <f>警告・退場!F9</f>
        <v>0</v>
      </c>
      <c r="H39" s="305" t="str">
        <f>IF(警告・退場!E9="","",警告・退場!E9)</f>
        <v/>
      </c>
      <c r="I39" s="306">
        <f>警告・退場!H9</f>
        <v>0</v>
      </c>
      <c r="J39" s="323"/>
      <c r="K39" s="258"/>
      <c r="L39" s="258"/>
      <c r="M39" s="258"/>
      <c r="N39" s="258"/>
      <c r="O39" s="258"/>
      <c r="P39" s="325"/>
      <c r="Q39" s="331"/>
      <c r="R39" s="257"/>
      <c r="S39" s="257"/>
      <c r="T39" s="332"/>
      <c r="U39" s="320"/>
      <c r="V39" s="258"/>
      <c r="W39" s="258"/>
      <c r="X39" s="258"/>
      <c r="Y39" s="258"/>
      <c r="Z39" s="258"/>
      <c r="AA39" s="327"/>
      <c r="AB39" s="71" t="str">
        <f>警告・退場!J9</f>
        <v/>
      </c>
      <c r="AC39" s="165" t="str">
        <f>IF(警告・退場!K9="","",警告・退場!K9)</f>
        <v/>
      </c>
      <c r="AD39" s="87" t="str">
        <f>IF(警告・退場!L9="","",警告・退場!L9)</f>
        <v/>
      </c>
      <c r="AE39" s="305" t="str">
        <f>警告・退場!M9</f>
        <v/>
      </c>
      <c r="AF39" s="305" t="str">
        <f>警告・退場!N9</f>
        <v/>
      </c>
      <c r="AG39" s="305">
        <f>警告・退場!O9</f>
        <v>0</v>
      </c>
      <c r="AH39" s="305" t="str">
        <f>IF(警告・退場!N9="","",警告・退場!N9)</f>
        <v/>
      </c>
      <c r="AI39" s="306">
        <f>警告・退場!Q9</f>
        <v>0</v>
      </c>
    </row>
    <row r="40" spans="2:35" ht="13.5" customHeight="1" x14ac:dyDescent="0.15">
      <c r="B40" s="71" t="str">
        <f>警告・退場!A10</f>
        <v/>
      </c>
      <c r="C40" s="165" t="str">
        <f>IF(警告・退場!B10="","",警告・退場!B10)</f>
        <v/>
      </c>
      <c r="D40" s="87" t="str">
        <f>IF(警告・退場!C10="","",警告・退場!C10)</f>
        <v/>
      </c>
      <c r="E40" s="305" t="str">
        <f>警告・退場!D10</f>
        <v/>
      </c>
      <c r="F40" s="305" t="str">
        <f>警告・退場!E10</f>
        <v/>
      </c>
      <c r="G40" s="305">
        <f>警告・退場!F10</f>
        <v>0</v>
      </c>
      <c r="H40" s="305" t="str">
        <f>IF(警告・退場!E10="","",警告・退場!E10)</f>
        <v/>
      </c>
      <c r="I40" s="306" t="str">
        <f>警告・退場!H10</f>
        <v>反スポ</v>
      </c>
      <c r="J40" s="323"/>
      <c r="K40" s="258"/>
      <c r="L40" s="258"/>
      <c r="M40" s="258"/>
      <c r="N40" s="258"/>
      <c r="O40" s="258"/>
      <c r="P40" s="325" t="str">
        <f>IF(SUM(J40:O41)=0,"",SUM(J40:O41))</f>
        <v/>
      </c>
      <c r="Q40" s="331" t="s">
        <v>28</v>
      </c>
      <c r="R40" s="257"/>
      <c r="S40" s="257"/>
      <c r="T40" s="332"/>
      <c r="U40" s="320" t="str">
        <f>IF(SUM(V40:AA41)=0,"",SUM(V40:AA41))</f>
        <v/>
      </c>
      <c r="V40" s="258"/>
      <c r="W40" s="258"/>
      <c r="X40" s="258"/>
      <c r="Y40" s="258"/>
      <c r="Z40" s="258"/>
      <c r="AA40" s="327"/>
      <c r="AB40" s="71" t="str">
        <f>警告・退場!J10</f>
        <v/>
      </c>
      <c r="AC40" s="165" t="str">
        <f>IF(警告・退場!K10="","",警告・退場!K10)</f>
        <v/>
      </c>
      <c r="AD40" s="87" t="str">
        <f>IF(警告・退場!L10="","",警告・退場!L10)</f>
        <v/>
      </c>
      <c r="AE40" s="305" t="str">
        <f>警告・退場!M10</f>
        <v/>
      </c>
      <c r="AF40" s="305" t="str">
        <f>警告・退場!N10</f>
        <v/>
      </c>
      <c r="AG40" s="305">
        <f>警告・退場!O10</f>
        <v>0</v>
      </c>
      <c r="AH40" s="305" t="str">
        <f>IF(警告・退場!N10="","",警告・退場!N10)</f>
        <v/>
      </c>
      <c r="AI40" s="306">
        <f>警告・退場!Q10</f>
        <v>0</v>
      </c>
    </row>
    <row r="41" spans="2:35" ht="13.5" customHeight="1" x14ac:dyDescent="0.15">
      <c r="B41" s="71" t="str">
        <f>警告・退場!A11</f>
        <v/>
      </c>
      <c r="C41" s="165" t="str">
        <f>IF(警告・退場!B11="","",警告・退場!B11)</f>
        <v/>
      </c>
      <c r="D41" s="87" t="str">
        <f>IF(警告・退場!C11="","",警告・退場!C11)</f>
        <v/>
      </c>
      <c r="E41" s="305" t="str">
        <f>警告・退場!D11</f>
        <v/>
      </c>
      <c r="F41" s="305" t="str">
        <f>警告・退場!E11</f>
        <v/>
      </c>
      <c r="G41" s="305">
        <f>警告・退場!F11</f>
        <v>0</v>
      </c>
      <c r="H41" s="305" t="str">
        <f>IF(警告・退場!E11="","",警告・退場!E11)</f>
        <v/>
      </c>
      <c r="I41" s="306" t="str">
        <f>警告・退場!H11</f>
        <v>ラフ</v>
      </c>
      <c r="J41" s="323"/>
      <c r="K41" s="258"/>
      <c r="L41" s="258"/>
      <c r="M41" s="258"/>
      <c r="N41" s="258"/>
      <c r="O41" s="258"/>
      <c r="P41" s="325"/>
      <c r="Q41" s="331"/>
      <c r="R41" s="257"/>
      <c r="S41" s="257"/>
      <c r="T41" s="332"/>
      <c r="U41" s="320"/>
      <c r="V41" s="258"/>
      <c r="W41" s="258"/>
      <c r="X41" s="258"/>
      <c r="Y41" s="258"/>
      <c r="Z41" s="258"/>
      <c r="AA41" s="327"/>
      <c r="AB41" s="71" t="str">
        <f>警告・退場!J11</f>
        <v/>
      </c>
      <c r="AC41" s="165" t="str">
        <f>IF(警告・退場!K11="","",警告・退場!K11)</f>
        <v/>
      </c>
      <c r="AD41" s="87" t="str">
        <f>IF(警告・退場!L11="","",警告・退場!L11)</f>
        <v/>
      </c>
      <c r="AE41" s="305" t="str">
        <f>警告・退場!M11</f>
        <v/>
      </c>
      <c r="AF41" s="305" t="str">
        <f>警告・退場!N11</f>
        <v/>
      </c>
      <c r="AG41" s="305">
        <f>警告・退場!O11</f>
        <v>0</v>
      </c>
      <c r="AH41" s="305" t="str">
        <f>IF(警告・退場!N11="","",警告・退場!N11)</f>
        <v/>
      </c>
      <c r="AI41" s="306">
        <f>警告・退場!Q11</f>
        <v>0</v>
      </c>
    </row>
    <row r="42" spans="2:35" ht="13.5" customHeight="1" x14ac:dyDescent="0.15">
      <c r="B42" s="71" t="str">
        <f>警告・退場!A12</f>
        <v/>
      </c>
      <c r="C42" s="165" t="str">
        <f>IF(警告・退場!B12="","",警告・退場!B12)</f>
        <v/>
      </c>
      <c r="D42" s="87" t="str">
        <f>IF(警告・退場!C12="","",警告・退場!C12)</f>
        <v/>
      </c>
      <c r="E42" s="305" t="str">
        <f>警告・退場!D12</f>
        <v/>
      </c>
      <c r="F42" s="305" t="str">
        <f>警告・退場!E12</f>
        <v/>
      </c>
      <c r="G42" s="305">
        <f>警告・退場!F12</f>
        <v>0</v>
      </c>
      <c r="H42" s="305" t="str">
        <f>IF(警告・退場!E12="","",警告・退場!E12)</f>
        <v/>
      </c>
      <c r="I42" s="306" t="str">
        <f>警告・退場!H12</f>
        <v>異議</v>
      </c>
      <c r="J42" s="323"/>
      <c r="K42" s="258"/>
      <c r="L42" s="258"/>
      <c r="M42" s="258"/>
      <c r="N42" s="258"/>
      <c r="O42" s="258"/>
      <c r="P42" s="325" t="str">
        <f>IF(SUM(J42:O43)=0,"",SUM(J42:O43))</f>
        <v/>
      </c>
      <c r="Q42" s="331" t="s">
        <v>114</v>
      </c>
      <c r="R42" s="257"/>
      <c r="S42" s="257"/>
      <c r="T42" s="332"/>
      <c r="U42" s="320" t="str">
        <f>IF(SUM(V42:AA43)=0,"",SUM(V42:AA43))</f>
        <v/>
      </c>
      <c r="V42" s="258"/>
      <c r="W42" s="258"/>
      <c r="X42" s="258"/>
      <c r="Y42" s="258"/>
      <c r="Z42" s="258"/>
      <c r="AA42" s="327"/>
      <c r="AB42" s="71" t="str">
        <f>警告・退場!J12</f>
        <v/>
      </c>
      <c r="AC42" s="165" t="str">
        <f>IF(警告・退場!K12="","",警告・退場!K12)</f>
        <v/>
      </c>
      <c r="AD42" s="87" t="str">
        <f>IF(警告・退場!L12="","",警告・退場!L12)</f>
        <v/>
      </c>
      <c r="AE42" s="305" t="str">
        <f>警告・退場!M12</f>
        <v/>
      </c>
      <c r="AF42" s="305" t="str">
        <f>警告・退場!N12</f>
        <v/>
      </c>
      <c r="AG42" s="305">
        <f>警告・退場!O12</f>
        <v>0</v>
      </c>
      <c r="AH42" s="305" t="str">
        <f>IF(警告・退場!N12="","",警告・退場!N12)</f>
        <v/>
      </c>
      <c r="AI42" s="306">
        <f>警告・退場!Q12</f>
        <v>0</v>
      </c>
    </row>
    <row r="43" spans="2:35" ht="13.5" customHeight="1" x14ac:dyDescent="0.15">
      <c r="B43" s="73" t="str">
        <f>警告・退場!A13</f>
        <v/>
      </c>
      <c r="C43" s="168" t="str">
        <f>IF(警告・退場!B13="","",警告・退場!B13)</f>
        <v/>
      </c>
      <c r="D43" s="88" t="str">
        <f>IF(警告・退場!C13="","",警告・退場!C13)</f>
        <v/>
      </c>
      <c r="E43" s="315" t="str">
        <f>警告・退場!D13</f>
        <v/>
      </c>
      <c r="F43" s="315" t="str">
        <f>警告・退場!E13</f>
        <v/>
      </c>
      <c r="G43" s="315">
        <f>警告・退場!F13</f>
        <v>0</v>
      </c>
      <c r="H43" s="315" t="str">
        <f>IF(警告・退場!E13="","",警告・退場!E13)</f>
        <v/>
      </c>
      <c r="I43" s="316" t="str">
        <f>警告・退場!H13</f>
        <v>繰り返し</v>
      </c>
      <c r="J43" s="346"/>
      <c r="K43" s="324"/>
      <c r="L43" s="324"/>
      <c r="M43" s="324"/>
      <c r="N43" s="324"/>
      <c r="O43" s="324"/>
      <c r="P43" s="345"/>
      <c r="Q43" s="333"/>
      <c r="R43" s="334"/>
      <c r="S43" s="334"/>
      <c r="T43" s="335"/>
      <c r="U43" s="343"/>
      <c r="V43" s="324"/>
      <c r="W43" s="324"/>
      <c r="X43" s="324"/>
      <c r="Y43" s="324"/>
      <c r="Z43" s="324"/>
      <c r="AA43" s="360"/>
      <c r="AB43" s="73" t="str">
        <f>警告・退場!J13</f>
        <v/>
      </c>
      <c r="AC43" s="168" t="str">
        <f>IF(警告・退場!K13="","",警告・退場!K13)</f>
        <v/>
      </c>
      <c r="AD43" s="88" t="str">
        <f>IF(警告・退場!L13="","",警告・退場!L13)</f>
        <v/>
      </c>
      <c r="AE43" s="315" t="str">
        <f>警告・退場!M13</f>
        <v/>
      </c>
      <c r="AF43" s="315" t="str">
        <f>警告・退場!N13</f>
        <v/>
      </c>
      <c r="AG43" s="315">
        <f>警告・退場!O13</f>
        <v>0</v>
      </c>
      <c r="AH43" s="315" t="str">
        <f>IF(警告・退場!N13="","",警告・退場!N13)</f>
        <v/>
      </c>
      <c r="AI43" s="316">
        <f>警告・退場!Q13</f>
        <v>0</v>
      </c>
    </row>
    <row r="44" spans="2:35" s="3" customFormat="1" ht="12" customHeight="1" x14ac:dyDescent="0.15">
      <c r="B44" s="362" t="s">
        <v>35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4"/>
    </row>
    <row r="45" spans="2:35" ht="14.25" customHeight="1" x14ac:dyDescent="0.15">
      <c r="B45" s="51" t="s">
        <v>21</v>
      </c>
      <c r="C45" s="317" t="s">
        <v>29</v>
      </c>
      <c r="D45" s="318"/>
      <c r="E45" s="319"/>
      <c r="F45" s="317" t="s">
        <v>115</v>
      </c>
      <c r="G45" s="318"/>
      <c r="H45" s="319"/>
      <c r="I45" s="272" t="s">
        <v>30</v>
      </c>
      <c r="J45" s="272"/>
      <c r="K45" s="272"/>
      <c r="L45" s="272"/>
      <c r="M45" s="272"/>
      <c r="N45" s="272"/>
      <c r="O45" s="272"/>
      <c r="P45" s="272"/>
      <c r="Q45" s="272"/>
      <c r="R45" s="272"/>
      <c r="S45" s="51" t="s">
        <v>21</v>
      </c>
      <c r="T45" s="317" t="s">
        <v>29</v>
      </c>
      <c r="U45" s="318"/>
      <c r="V45" s="319"/>
      <c r="W45" s="317" t="s">
        <v>115</v>
      </c>
      <c r="X45" s="318"/>
      <c r="Y45" s="319"/>
      <c r="Z45" s="272" t="s">
        <v>30</v>
      </c>
      <c r="AA45" s="272"/>
      <c r="AB45" s="272"/>
      <c r="AC45" s="272"/>
      <c r="AD45" s="272"/>
      <c r="AE45" s="272"/>
      <c r="AF45" s="272"/>
      <c r="AG45" s="272"/>
      <c r="AH45" s="272"/>
      <c r="AI45" s="273"/>
    </row>
    <row r="46" spans="2:35" s="3" customFormat="1" ht="14.25" customHeight="1" x14ac:dyDescent="0.15">
      <c r="B46" s="222"/>
      <c r="C46" s="223"/>
      <c r="D46" s="336" t="str">
        <f>IF(C46="","",VLOOKUP(C46,選手名簿!A:C,3,FALSE))</f>
        <v/>
      </c>
      <c r="E46" s="337"/>
      <c r="F46" s="223"/>
      <c r="G46" s="338" t="str">
        <f>IF(F46="","",VLOOKUP(F46,選手名簿!A:C,3,FALSE))</f>
        <v/>
      </c>
      <c r="H46" s="339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222"/>
      <c r="T46" s="223"/>
      <c r="U46" s="336" t="str">
        <f>IF(T46="","",VLOOKUP(T46,選手名簿!G:I,3,FALSE))</f>
        <v/>
      </c>
      <c r="V46" s="337"/>
      <c r="W46" s="223"/>
      <c r="X46" s="338" t="str">
        <f>IF(W46="","",VLOOKUP(W46,選手名簿!G:I,3,FALSE))</f>
        <v/>
      </c>
      <c r="Y46" s="339"/>
      <c r="Z46" s="342"/>
      <c r="AA46" s="342"/>
      <c r="AB46" s="342"/>
      <c r="AC46" s="342"/>
      <c r="AD46" s="342"/>
      <c r="AE46" s="342"/>
      <c r="AF46" s="342"/>
      <c r="AG46" s="342"/>
      <c r="AH46" s="342"/>
      <c r="AI46" s="361"/>
    </row>
    <row r="47" spans="2:35" s="3" customFormat="1" ht="14.25" customHeight="1" x14ac:dyDescent="0.15">
      <c r="B47" s="224"/>
      <c r="C47" s="225"/>
      <c r="D47" s="340" t="str">
        <f>IF(C47="","",VLOOKUP(C47,選手名簿!A:C,3,FALSE))</f>
        <v/>
      </c>
      <c r="E47" s="341"/>
      <c r="F47" s="225"/>
      <c r="G47" s="340" t="str">
        <f>IF(F47="","",VLOOKUP(F47,選手名簿!A:C,3,FALSE))</f>
        <v/>
      </c>
      <c r="H47" s="341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224"/>
      <c r="T47" s="225"/>
      <c r="U47" s="340" t="str">
        <f>IF(T47="","",VLOOKUP(T47,選手名簿!G:I,3,FALSE))</f>
        <v/>
      </c>
      <c r="V47" s="341"/>
      <c r="W47" s="225"/>
      <c r="X47" s="340" t="str">
        <f>IF(W47="","",VLOOKUP(W47,選手名簿!G:I,3,FALSE))</f>
        <v/>
      </c>
      <c r="Y47" s="341"/>
      <c r="Z47" s="344"/>
      <c r="AA47" s="344"/>
      <c r="AB47" s="344"/>
      <c r="AC47" s="344"/>
      <c r="AD47" s="344"/>
      <c r="AE47" s="344"/>
      <c r="AF47" s="344"/>
      <c r="AG47" s="344"/>
      <c r="AH47" s="344"/>
      <c r="AI47" s="352"/>
    </row>
    <row r="48" spans="2:35" s="3" customFormat="1" ht="14.25" customHeight="1" x14ac:dyDescent="0.15">
      <c r="B48" s="224"/>
      <c r="C48" s="225"/>
      <c r="D48" s="340" t="str">
        <f>IF(C48="","",VLOOKUP(C48,選手名簿!A:C,3,FALSE))</f>
        <v/>
      </c>
      <c r="E48" s="341"/>
      <c r="F48" s="225"/>
      <c r="G48" s="340" t="str">
        <f>IF(F48="","",VLOOKUP(F48,選手名簿!A:C,3,FALSE))</f>
        <v/>
      </c>
      <c r="H48" s="341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224"/>
      <c r="T48" s="225"/>
      <c r="U48" s="340" t="str">
        <f>IF(T48="","",VLOOKUP(T48,選手名簿!G:I,3,FALSE))</f>
        <v/>
      </c>
      <c r="V48" s="341"/>
      <c r="W48" s="225"/>
      <c r="X48" s="340" t="str">
        <f>IF(W48="","",VLOOKUP(W48,選手名簿!G:I,3,FALSE))</f>
        <v/>
      </c>
      <c r="Y48" s="341"/>
      <c r="Z48" s="344"/>
      <c r="AA48" s="344"/>
      <c r="AB48" s="344"/>
      <c r="AC48" s="344"/>
      <c r="AD48" s="344"/>
      <c r="AE48" s="344"/>
      <c r="AF48" s="344"/>
      <c r="AG48" s="344"/>
      <c r="AH48" s="344"/>
      <c r="AI48" s="352"/>
    </row>
    <row r="49" spans="2:35" s="3" customFormat="1" ht="14.25" customHeight="1" x14ac:dyDescent="0.15">
      <c r="B49" s="224"/>
      <c r="C49" s="225"/>
      <c r="D49" s="340" t="str">
        <f>IF(C49="","",VLOOKUP(C49,選手名簿!A:C,3,FALSE))</f>
        <v/>
      </c>
      <c r="E49" s="341"/>
      <c r="F49" s="225"/>
      <c r="G49" s="340" t="str">
        <f>IF(F49="","",VLOOKUP(F49,選手名簿!A:C,3,FALSE))</f>
        <v/>
      </c>
      <c r="H49" s="341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224"/>
      <c r="T49" s="225"/>
      <c r="U49" s="340" t="str">
        <f>IF(T49="","",VLOOKUP(T49,選手名簿!G:I,3,FALSE))</f>
        <v/>
      </c>
      <c r="V49" s="341"/>
      <c r="W49" s="225"/>
      <c r="X49" s="340" t="str">
        <f>IF(W49="","",VLOOKUP(W49,選手名簿!G:I,3,FALSE))</f>
        <v/>
      </c>
      <c r="Y49" s="341"/>
      <c r="Z49" s="344"/>
      <c r="AA49" s="344"/>
      <c r="AB49" s="344"/>
      <c r="AC49" s="344"/>
      <c r="AD49" s="344"/>
      <c r="AE49" s="344"/>
      <c r="AF49" s="344"/>
      <c r="AG49" s="344"/>
      <c r="AH49" s="344"/>
      <c r="AI49" s="352"/>
    </row>
    <row r="50" spans="2:35" s="3" customFormat="1" ht="14.25" customHeight="1" x14ac:dyDescent="0.15">
      <c r="B50" s="224"/>
      <c r="C50" s="225"/>
      <c r="D50" s="340" t="str">
        <f>IF(C50="","",VLOOKUP(C50,選手名簿!A:C,3,FALSE))</f>
        <v/>
      </c>
      <c r="E50" s="341"/>
      <c r="F50" s="225"/>
      <c r="G50" s="340" t="str">
        <f>IF(F50="","",VLOOKUP(F50,選手名簿!A:C,3,FALSE))</f>
        <v/>
      </c>
      <c r="H50" s="341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224"/>
      <c r="T50" s="225"/>
      <c r="U50" s="340" t="str">
        <f>IF(T50="","",VLOOKUP(T50,選手名簿!G:I,3,FALSE))</f>
        <v/>
      </c>
      <c r="V50" s="341"/>
      <c r="W50" s="225"/>
      <c r="X50" s="340" t="str">
        <f>IF(W50="","",VLOOKUP(W50,選手名簿!G:I,3,FALSE))</f>
        <v/>
      </c>
      <c r="Y50" s="341"/>
      <c r="Z50" s="344"/>
      <c r="AA50" s="344"/>
      <c r="AB50" s="344"/>
      <c r="AC50" s="344"/>
      <c r="AD50" s="344"/>
      <c r="AE50" s="344"/>
      <c r="AF50" s="344"/>
      <c r="AG50" s="344"/>
      <c r="AH50" s="344"/>
      <c r="AI50" s="352"/>
    </row>
    <row r="51" spans="2:35" s="3" customFormat="1" ht="14.25" customHeight="1" x14ac:dyDescent="0.15">
      <c r="B51" s="224"/>
      <c r="C51" s="225"/>
      <c r="D51" s="340" t="str">
        <f>IF(C51="","",VLOOKUP(C51,選手名簿!A:C,3,FALSE))</f>
        <v/>
      </c>
      <c r="E51" s="341"/>
      <c r="F51" s="225"/>
      <c r="G51" s="340" t="str">
        <f>IF(F51="","",VLOOKUP(F51,選手名簿!A:C,3,FALSE))</f>
        <v/>
      </c>
      <c r="H51" s="341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224"/>
      <c r="T51" s="225"/>
      <c r="U51" s="340" t="str">
        <f>IF(T51="","",VLOOKUP(T51,選手名簿!G:I,3,FALSE))</f>
        <v/>
      </c>
      <c r="V51" s="341"/>
      <c r="W51" s="225"/>
      <c r="X51" s="340" t="str">
        <f>IF(W51="","",VLOOKUP(W51,選手名簿!G:I,3,FALSE))</f>
        <v/>
      </c>
      <c r="Y51" s="341"/>
      <c r="Z51" s="344"/>
      <c r="AA51" s="344"/>
      <c r="AB51" s="344"/>
      <c r="AC51" s="344"/>
      <c r="AD51" s="344"/>
      <c r="AE51" s="344"/>
      <c r="AF51" s="344"/>
      <c r="AG51" s="344"/>
      <c r="AH51" s="344"/>
      <c r="AI51" s="352"/>
    </row>
    <row r="52" spans="2:35" s="3" customFormat="1" ht="14.25" customHeight="1" x14ac:dyDescent="0.15">
      <c r="B52" s="224"/>
      <c r="C52" s="225"/>
      <c r="D52" s="340" t="str">
        <f>IF(C52="","",VLOOKUP(C52,選手名簿!A:C,3,FALSE))</f>
        <v/>
      </c>
      <c r="E52" s="341"/>
      <c r="F52" s="225"/>
      <c r="G52" s="340" t="str">
        <f>IF(F52="","",VLOOKUP(F52,選手名簿!A:C,3,FALSE))</f>
        <v/>
      </c>
      <c r="H52" s="341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228"/>
      <c r="T52" s="225"/>
      <c r="U52" s="340" t="str">
        <f>IF(T52="","",VLOOKUP(T52,選手名簿!G:I,3,FALSE))</f>
        <v/>
      </c>
      <c r="V52" s="341"/>
      <c r="W52" s="225"/>
      <c r="X52" s="340" t="str">
        <f>IF(W52="","",VLOOKUP(W52,選手名簿!G:I,3,FALSE))</f>
        <v/>
      </c>
      <c r="Y52" s="341"/>
      <c r="Z52" s="344"/>
      <c r="AA52" s="344"/>
      <c r="AB52" s="344"/>
      <c r="AC52" s="344"/>
      <c r="AD52" s="344"/>
      <c r="AE52" s="344"/>
      <c r="AF52" s="344"/>
      <c r="AG52" s="344"/>
      <c r="AH52" s="344"/>
      <c r="AI52" s="352"/>
    </row>
    <row r="53" spans="2:35" s="3" customFormat="1" ht="14.25" customHeight="1" x14ac:dyDescent="0.15">
      <c r="B53" s="224"/>
      <c r="C53" s="225"/>
      <c r="D53" s="340" t="str">
        <f>IF(C53="","",VLOOKUP(C53,選手名簿!A:C,3,FALSE))</f>
        <v/>
      </c>
      <c r="E53" s="341"/>
      <c r="F53" s="225"/>
      <c r="G53" s="340" t="str">
        <f>IF(F53="","",VLOOKUP(F53,選手名簿!A:C,3,FALSE))</f>
        <v/>
      </c>
      <c r="H53" s="341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224"/>
      <c r="T53" s="225"/>
      <c r="U53" s="340" t="str">
        <f>IF(T53="","",VLOOKUP(T53,選手名簿!G:I,3,FALSE))</f>
        <v/>
      </c>
      <c r="V53" s="341"/>
      <c r="W53" s="225"/>
      <c r="X53" s="340" t="str">
        <f>IF(W53="","",VLOOKUP(W53,選手名簿!G:I,3,FALSE))</f>
        <v/>
      </c>
      <c r="Y53" s="341"/>
      <c r="Z53" s="344"/>
      <c r="AA53" s="344"/>
      <c r="AB53" s="344"/>
      <c r="AC53" s="344"/>
      <c r="AD53" s="344"/>
      <c r="AE53" s="344"/>
      <c r="AF53" s="344"/>
      <c r="AG53" s="344"/>
      <c r="AH53" s="344"/>
      <c r="AI53" s="352"/>
    </row>
    <row r="54" spans="2:35" s="3" customFormat="1" ht="14.25" customHeight="1" x14ac:dyDescent="0.15">
      <c r="B54" s="224"/>
      <c r="C54" s="225"/>
      <c r="D54" s="340" t="str">
        <f>IF(C54="","",VLOOKUP(C54,選手名簿!A:C,3,FALSE))</f>
        <v/>
      </c>
      <c r="E54" s="341"/>
      <c r="F54" s="225"/>
      <c r="G54" s="340" t="str">
        <f>IF(F54="","",VLOOKUP(F54,選手名簿!A:C,3,FALSE))</f>
        <v/>
      </c>
      <c r="H54" s="341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224"/>
      <c r="T54" s="225"/>
      <c r="U54" s="340" t="str">
        <f>IF(T54="","",VLOOKUP(T54,選手名簿!G:I,3,FALSE))</f>
        <v/>
      </c>
      <c r="V54" s="341"/>
      <c r="W54" s="225"/>
      <c r="X54" s="340" t="str">
        <f>IF(W54="","",VLOOKUP(W54,選手名簿!G:I,3,FALSE))</f>
        <v/>
      </c>
      <c r="Y54" s="341"/>
      <c r="Z54" s="344"/>
      <c r="AA54" s="344"/>
      <c r="AB54" s="344"/>
      <c r="AC54" s="344"/>
      <c r="AD54" s="344"/>
      <c r="AE54" s="344"/>
      <c r="AF54" s="344"/>
      <c r="AG54" s="344"/>
      <c r="AH54" s="344"/>
      <c r="AI54" s="352"/>
    </row>
    <row r="55" spans="2:35" s="3" customFormat="1" ht="14.25" customHeight="1" x14ac:dyDescent="0.15">
      <c r="B55" s="226"/>
      <c r="C55" s="227"/>
      <c r="D55" s="353" t="str">
        <f>IF(C55="","",VLOOKUP(C55,選手名簿!A:C,3,FALSE))</f>
        <v/>
      </c>
      <c r="E55" s="354"/>
      <c r="F55" s="227"/>
      <c r="G55" s="353" t="str">
        <f>IF(F55="","",VLOOKUP(F55,選手名簿!A:C,3,FALSE))</f>
        <v/>
      </c>
      <c r="H55" s="354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226"/>
      <c r="T55" s="227"/>
      <c r="U55" s="353" t="str">
        <f>IF(T55="","",VLOOKUP(T55,選手名簿!G:I,3,FALSE))</f>
        <v/>
      </c>
      <c r="V55" s="354"/>
      <c r="W55" s="227"/>
      <c r="X55" s="353" t="str">
        <f>IF(W55="","",VLOOKUP(W55,選手名簿!G:I,3,FALSE))</f>
        <v/>
      </c>
      <c r="Y55" s="354"/>
      <c r="Z55" s="350"/>
      <c r="AA55" s="350"/>
      <c r="AB55" s="350"/>
      <c r="AC55" s="350"/>
      <c r="AD55" s="350"/>
      <c r="AE55" s="350"/>
      <c r="AF55" s="350"/>
      <c r="AG55" s="350"/>
      <c r="AH55" s="350"/>
      <c r="AI55" s="351"/>
    </row>
    <row r="56" spans="2:35" s="2" customFormat="1" ht="12" customHeight="1" x14ac:dyDescent="0.15">
      <c r="B56" s="359" t="s">
        <v>116</v>
      </c>
      <c r="C56" s="349"/>
      <c r="D56" s="347">
        <v>1</v>
      </c>
      <c r="E56" s="349"/>
      <c r="F56" s="347">
        <v>2</v>
      </c>
      <c r="G56" s="349"/>
      <c r="H56" s="347">
        <v>3</v>
      </c>
      <c r="I56" s="349"/>
      <c r="J56" s="347">
        <v>4</v>
      </c>
      <c r="K56" s="349"/>
      <c r="L56" s="347">
        <v>5</v>
      </c>
      <c r="M56" s="349"/>
      <c r="N56" s="347">
        <v>6</v>
      </c>
      <c r="O56" s="349"/>
      <c r="P56" s="347">
        <v>7</v>
      </c>
      <c r="Q56" s="349"/>
      <c r="R56" s="347">
        <v>8</v>
      </c>
      <c r="S56" s="349"/>
      <c r="T56" s="347">
        <v>9</v>
      </c>
      <c r="U56" s="349"/>
      <c r="V56" s="347">
        <v>10</v>
      </c>
      <c r="W56" s="349"/>
      <c r="X56" s="347">
        <v>11</v>
      </c>
      <c r="Y56" s="349"/>
      <c r="Z56" s="347">
        <v>12</v>
      </c>
      <c r="AA56" s="349"/>
      <c r="AB56" s="347">
        <v>13</v>
      </c>
      <c r="AC56" s="349"/>
      <c r="AD56" s="347">
        <v>14</v>
      </c>
      <c r="AE56" s="349"/>
      <c r="AF56" s="347">
        <v>15</v>
      </c>
      <c r="AG56" s="349"/>
      <c r="AH56" s="347">
        <v>16</v>
      </c>
      <c r="AI56" s="348"/>
    </row>
    <row r="57" spans="2:35" s="1" customFormat="1" ht="11.25" x14ac:dyDescent="0.15">
      <c r="B57" s="357"/>
      <c r="C57" s="358"/>
      <c r="D57" s="223"/>
      <c r="E57" s="229"/>
      <c r="F57" s="223"/>
      <c r="G57" s="229"/>
      <c r="H57" s="223"/>
      <c r="I57" s="229"/>
      <c r="J57" s="223"/>
      <c r="K57" s="229"/>
      <c r="L57" s="223"/>
      <c r="M57" s="229"/>
      <c r="N57" s="223"/>
      <c r="O57" s="229"/>
      <c r="P57" s="223"/>
      <c r="Q57" s="229"/>
      <c r="R57" s="223"/>
      <c r="S57" s="229"/>
      <c r="T57" s="223"/>
      <c r="U57" s="229"/>
      <c r="V57" s="223"/>
      <c r="W57" s="229"/>
      <c r="X57" s="223"/>
      <c r="Y57" s="229"/>
      <c r="Z57" s="223"/>
      <c r="AA57" s="229"/>
      <c r="AB57" s="223"/>
      <c r="AC57" s="229"/>
      <c r="AD57" s="223"/>
      <c r="AE57" s="229"/>
      <c r="AF57" s="223"/>
      <c r="AG57" s="229"/>
      <c r="AH57" s="223"/>
      <c r="AI57" s="230"/>
    </row>
    <row r="58" spans="2:35" s="1" customFormat="1" ht="11.25" x14ac:dyDescent="0.15">
      <c r="B58" s="355"/>
      <c r="C58" s="356"/>
      <c r="D58" s="231"/>
      <c r="E58" s="232"/>
      <c r="F58" s="231"/>
      <c r="G58" s="232"/>
      <c r="H58" s="231"/>
      <c r="I58" s="232"/>
      <c r="J58" s="231"/>
      <c r="K58" s="232"/>
      <c r="L58" s="231"/>
      <c r="M58" s="232"/>
      <c r="N58" s="231"/>
      <c r="O58" s="232"/>
      <c r="P58" s="231"/>
      <c r="Q58" s="232"/>
      <c r="R58" s="231"/>
      <c r="S58" s="232"/>
      <c r="T58" s="231"/>
      <c r="U58" s="232"/>
      <c r="V58" s="231"/>
      <c r="W58" s="232"/>
      <c r="X58" s="231"/>
      <c r="Y58" s="232"/>
      <c r="Z58" s="231"/>
      <c r="AA58" s="232"/>
      <c r="AB58" s="231"/>
      <c r="AC58" s="232"/>
      <c r="AD58" s="231"/>
      <c r="AE58" s="232"/>
      <c r="AF58" s="231"/>
      <c r="AG58" s="232"/>
      <c r="AH58" s="231"/>
      <c r="AI58" s="233"/>
    </row>
  </sheetData>
  <mergeCells count="378">
    <mergeCell ref="Z4:AA4"/>
    <mergeCell ref="B4:C4"/>
    <mergeCell ref="AD6:AE6"/>
    <mergeCell ref="B6:C6"/>
    <mergeCell ref="B5:C5"/>
    <mergeCell ref="AG4:AI4"/>
    <mergeCell ref="W4:Y4"/>
    <mergeCell ref="AE4:AF4"/>
    <mergeCell ref="M4:P4"/>
    <mergeCell ref="AE5:AF5"/>
    <mergeCell ref="AB4:AD4"/>
    <mergeCell ref="Z5:AA5"/>
    <mergeCell ref="Y6:AC6"/>
    <mergeCell ref="R6:V6"/>
    <mergeCell ref="L14:P14"/>
    <mergeCell ref="U19:Y19"/>
    <mergeCell ref="L15:P15"/>
    <mergeCell ref="L18:P18"/>
    <mergeCell ref="H18:I18"/>
    <mergeCell ref="U24:Y24"/>
    <mergeCell ref="U25:Y25"/>
    <mergeCell ref="U23:Y23"/>
    <mergeCell ref="U21:Y21"/>
    <mergeCell ref="L25:P25"/>
    <mergeCell ref="U22:Y22"/>
    <mergeCell ref="U20:Y20"/>
    <mergeCell ref="L17:P17"/>
    <mergeCell ref="L19:P19"/>
    <mergeCell ref="H23:I23"/>
    <mergeCell ref="H21:I21"/>
    <mergeCell ref="L20:P20"/>
    <mergeCell ref="AA12:AG12"/>
    <mergeCell ref="R10:S10"/>
    <mergeCell ref="AF6:AI6"/>
    <mergeCell ref="K6:O6"/>
    <mergeCell ref="C8:L10"/>
    <mergeCell ref="U17:Y17"/>
    <mergeCell ref="P11:Q11"/>
    <mergeCell ref="P10:Q10"/>
    <mergeCell ref="AB13:AC13"/>
    <mergeCell ref="P7:Q7"/>
    <mergeCell ref="U14:Y14"/>
    <mergeCell ref="R11:S11"/>
    <mergeCell ref="V7:W10"/>
    <mergeCell ref="R7:S7"/>
    <mergeCell ref="AB17:AC17"/>
    <mergeCell ref="P9:Q9"/>
    <mergeCell ref="H15:I15"/>
    <mergeCell ref="T11:U11"/>
    <mergeCell ref="U15:Y15"/>
    <mergeCell ref="U16:Y16"/>
    <mergeCell ref="H14:I14"/>
    <mergeCell ref="F16:G16"/>
    <mergeCell ref="H16:I16"/>
    <mergeCell ref="L16:P16"/>
    <mergeCell ref="U28:Y28"/>
    <mergeCell ref="L27:P27"/>
    <mergeCell ref="L26:P26"/>
    <mergeCell ref="U27:Y27"/>
    <mergeCell ref="L28:P28"/>
    <mergeCell ref="U26:Y26"/>
    <mergeCell ref="L21:P21"/>
    <mergeCell ref="L22:P22"/>
    <mergeCell ref="L23:P23"/>
    <mergeCell ref="H34:I34"/>
    <mergeCell ref="V38:W39"/>
    <mergeCell ref="X38:Y39"/>
    <mergeCell ref="J33:K33"/>
    <mergeCell ref="H24:I24"/>
    <mergeCell ref="L24:P24"/>
    <mergeCell ref="F32:G32"/>
    <mergeCell ref="H32:I32"/>
    <mergeCell ref="L32:P32"/>
    <mergeCell ref="L30:P30"/>
    <mergeCell ref="H30:I30"/>
    <mergeCell ref="L33:M33"/>
    <mergeCell ref="L29:P29"/>
    <mergeCell ref="L31:P31"/>
    <mergeCell ref="N33:O33"/>
    <mergeCell ref="F26:G26"/>
    <mergeCell ref="X33:Y33"/>
    <mergeCell ref="V33:W33"/>
    <mergeCell ref="U32:Y32"/>
    <mergeCell ref="Q32:R32"/>
    <mergeCell ref="S32:T32"/>
    <mergeCell ref="U29:Y29"/>
    <mergeCell ref="U30:Y30"/>
    <mergeCell ref="U31:Y31"/>
    <mergeCell ref="F18:G18"/>
    <mergeCell ref="F17:G17"/>
    <mergeCell ref="F27:G27"/>
    <mergeCell ref="H27:I27"/>
    <mergeCell ref="F28:G28"/>
    <mergeCell ref="H28:I28"/>
    <mergeCell ref="F29:G29"/>
    <mergeCell ref="H29:I29"/>
    <mergeCell ref="F31:G31"/>
    <mergeCell ref="H26:I26"/>
    <mergeCell ref="F19:G19"/>
    <mergeCell ref="H19:I19"/>
    <mergeCell ref="F24:G24"/>
    <mergeCell ref="F23:G23"/>
    <mergeCell ref="F20:G20"/>
    <mergeCell ref="F21:G21"/>
    <mergeCell ref="Z38:AA39"/>
    <mergeCell ref="F25:G25"/>
    <mergeCell ref="H25:I25"/>
    <mergeCell ref="F30:G30"/>
    <mergeCell ref="B33:I33"/>
    <mergeCell ref="H31:I31"/>
    <mergeCell ref="P34:P35"/>
    <mergeCell ref="P36:P37"/>
    <mergeCell ref="P38:P39"/>
    <mergeCell ref="L38:M39"/>
    <mergeCell ref="U38:U39"/>
    <mergeCell ref="N38:O39"/>
    <mergeCell ref="H37:I37"/>
    <mergeCell ref="J38:K39"/>
    <mergeCell ref="H35:I35"/>
    <mergeCell ref="E39:G39"/>
    <mergeCell ref="E35:G35"/>
    <mergeCell ref="Z33:AA33"/>
    <mergeCell ref="Q38:T39"/>
    <mergeCell ref="Q34:T35"/>
    <mergeCell ref="Q36:T37"/>
    <mergeCell ref="L34:M35"/>
    <mergeCell ref="L36:M37"/>
    <mergeCell ref="E34:G34"/>
    <mergeCell ref="AH36:AI36"/>
    <mergeCell ref="N34:O35"/>
    <mergeCell ref="V34:W35"/>
    <mergeCell ref="V36:W37"/>
    <mergeCell ref="AE36:AG36"/>
    <mergeCell ref="AH35:AI35"/>
    <mergeCell ref="AH37:AI37"/>
    <mergeCell ref="Z34:AA35"/>
    <mergeCell ref="X34:Y35"/>
    <mergeCell ref="X36:Y37"/>
    <mergeCell ref="Z40:AA41"/>
    <mergeCell ref="Z42:AA43"/>
    <mergeCell ref="AE37:AG37"/>
    <mergeCell ref="AE35:AG35"/>
    <mergeCell ref="AE41:AG41"/>
    <mergeCell ref="Z51:AI51"/>
    <mergeCell ref="Z52:AI52"/>
    <mergeCell ref="Z50:AI50"/>
    <mergeCell ref="Z49:AI49"/>
    <mergeCell ref="AH42:AI42"/>
    <mergeCell ref="AH41:AI41"/>
    <mergeCell ref="Z46:AI46"/>
    <mergeCell ref="B44:AI44"/>
    <mergeCell ref="U50:V50"/>
    <mergeCell ref="D49:E49"/>
    <mergeCell ref="G49:H49"/>
    <mergeCell ref="Z47:AI47"/>
    <mergeCell ref="U46:V46"/>
    <mergeCell ref="X46:Y46"/>
    <mergeCell ref="X48:Y48"/>
    <mergeCell ref="Z48:AI48"/>
    <mergeCell ref="G48:H48"/>
    <mergeCell ref="I48:R48"/>
    <mergeCell ref="X47:Y47"/>
    <mergeCell ref="Z53:AI53"/>
    <mergeCell ref="D56:E56"/>
    <mergeCell ref="F56:G56"/>
    <mergeCell ref="D54:E54"/>
    <mergeCell ref="G54:H54"/>
    <mergeCell ref="AE43:AG43"/>
    <mergeCell ref="D52:E52"/>
    <mergeCell ref="G52:H52"/>
    <mergeCell ref="I52:R52"/>
    <mergeCell ref="G53:H53"/>
    <mergeCell ref="I51:R51"/>
    <mergeCell ref="V56:W56"/>
    <mergeCell ref="I54:R54"/>
    <mergeCell ref="U55:V55"/>
    <mergeCell ref="T56:U56"/>
    <mergeCell ref="U54:V54"/>
    <mergeCell ref="X51:Y51"/>
    <mergeCell ref="D51:E51"/>
    <mergeCell ref="U53:V53"/>
    <mergeCell ref="G51:H51"/>
    <mergeCell ref="U52:V52"/>
    <mergeCell ref="I53:R53"/>
    <mergeCell ref="X53:Y53"/>
    <mergeCell ref="X52:Y52"/>
    <mergeCell ref="B58:C58"/>
    <mergeCell ref="D55:E55"/>
    <mergeCell ref="G55:H55"/>
    <mergeCell ref="I55:R55"/>
    <mergeCell ref="J56:K56"/>
    <mergeCell ref="L56:M56"/>
    <mergeCell ref="B57:C57"/>
    <mergeCell ref="P56:Q56"/>
    <mergeCell ref="R56:S56"/>
    <mergeCell ref="B56:C56"/>
    <mergeCell ref="N56:O56"/>
    <mergeCell ref="H56:I56"/>
    <mergeCell ref="D53:E53"/>
    <mergeCell ref="U49:V49"/>
    <mergeCell ref="X49:Y49"/>
    <mergeCell ref="I49:R49"/>
    <mergeCell ref="X50:Y50"/>
    <mergeCell ref="U51:V51"/>
    <mergeCell ref="D50:E50"/>
    <mergeCell ref="G50:H50"/>
    <mergeCell ref="I50:R50"/>
    <mergeCell ref="AH56:AI56"/>
    <mergeCell ref="AF56:AG56"/>
    <mergeCell ref="AD56:AE56"/>
    <mergeCell ref="X54:Y54"/>
    <mergeCell ref="Z55:AI55"/>
    <mergeCell ref="Z54:AI54"/>
    <mergeCell ref="AB56:AC56"/>
    <mergeCell ref="X56:Y56"/>
    <mergeCell ref="Z56:AA56"/>
    <mergeCell ref="X55:Y55"/>
    <mergeCell ref="D46:E46"/>
    <mergeCell ref="G46:H46"/>
    <mergeCell ref="U48:V48"/>
    <mergeCell ref="D47:E47"/>
    <mergeCell ref="G47:H47"/>
    <mergeCell ref="D48:E48"/>
    <mergeCell ref="I46:R46"/>
    <mergeCell ref="W45:Y45"/>
    <mergeCell ref="U42:U43"/>
    <mergeCell ref="I47:R47"/>
    <mergeCell ref="U47:V47"/>
    <mergeCell ref="I45:R45"/>
    <mergeCell ref="P42:P43"/>
    <mergeCell ref="F45:H45"/>
    <mergeCell ref="J42:K43"/>
    <mergeCell ref="E40:G40"/>
    <mergeCell ref="J36:K37"/>
    <mergeCell ref="C45:E45"/>
    <mergeCell ref="E42:G42"/>
    <mergeCell ref="E41:G41"/>
    <mergeCell ref="H41:I41"/>
    <mergeCell ref="N36:O37"/>
    <mergeCell ref="AE40:AG40"/>
    <mergeCell ref="L42:M43"/>
    <mergeCell ref="N40:O41"/>
    <mergeCell ref="H39:I39"/>
    <mergeCell ref="H40:I40"/>
    <mergeCell ref="H43:I43"/>
    <mergeCell ref="Q42:T43"/>
    <mergeCell ref="N42:O43"/>
    <mergeCell ref="X42:Y43"/>
    <mergeCell ref="E38:G38"/>
    <mergeCell ref="H38:I38"/>
    <mergeCell ref="E36:G36"/>
    <mergeCell ref="H36:I36"/>
    <mergeCell ref="E37:G37"/>
    <mergeCell ref="Z45:AI45"/>
    <mergeCell ref="Q40:T41"/>
    <mergeCell ref="E43:G43"/>
    <mergeCell ref="AH40:AI40"/>
    <mergeCell ref="AE42:AG42"/>
    <mergeCell ref="AH43:AI43"/>
    <mergeCell ref="T45:V45"/>
    <mergeCell ref="U40:U41"/>
    <mergeCell ref="X40:Y41"/>
    <mergeCell ref="H42:I42"/>
    <mergeCell ref="J34:K35"/>
    <mergeCell ref="AB26:AC26"/>
    <mergeCell ref="AB27:AC27"/>
    <mergeCell ref="V42:W43"/>
    <mergeCell ref="V40:W41"/>
    <mergeCell ref="J40:K41"/>
    <mergeCell ref="L40:M41"/>
    <mergeCell ref="P40:P41"/>
    <mergeCell ref="AB31:AC31"/>
    <mergeCell ref="AB29:AC29"/>
    <mergeCell ref="AB30:AC30"/>
    <mergeCell ref="U34:U35"/>
    <mergeCell ref="U36:U37"/>
    <mergeCell ref="Z36:AA37"/>
    <mergeCell ref="AB33:AI33"/>
    <mergeCell ref="AE34:AG34"/>
    <mergeCell ref="AH34:AI34"/>
    <mergeCell ref="AD23:AE23"/>
    <mergeCell ref="AB23:AC23"/>
    <mergeCell ref="AB22:AC22"/>
    <mergeCell ref="AD25:AE25"/>
    <mergeCell ref="AB24:AC24"/>
    <mergeCell ref="AD22:AE22"/>
    <mergeCell ref="AD24:AE24"/>
    <mergeCell ref="AD30:AE30"/>
    <mergeCell ref="AD26:AE26"/>
    <mergeCell ref="AD27:AE27"/>
    <mergeCell ref="AD28:AE28"/>
    <mergeCell ref="AH39:AI39"/>
    <mergeCell ref="AD21:AE21"/>
    <mergeCell ref="AB19:AC19"/>
    <mergeCell ref="AB15:AC15"/>
    <mergeCell ref="AB16:AC16"/>
    <mergeCell ref="AD16:AE16"/>
    <mergeCell ref="AD20:AE20"/>
    <mergeCell ref="AB21:AC21"/>
    <mergeCell ref="AE39:AG39"/>
    <mergeCell ref="AE38:AG38"/>
    <mergeCell ref="AD17:AE17"/>
    <mergeCell ref="AD19:AE19"/>
    <mergeCell ref="AD31:AE31"/>
    <mergeCell ref="AH38:AI38"/>
    <mergeCell ref="AB32:AC32"/>
    <mergeCell ref="AB28:AC28"/>
    <mergeCell ref="AI14:AI24"/>
    <mergeCell ref="AD15:AE15"/>
    <mergeCell ref="AB18:AC18"/>
    <mergeCell ref="AD18:AE18"/>
    <mergeCell ref="AD32:AE32"/>
    <mergeCell ref="AD14:AE14"/>
    <mergeCell ref="AD29:AE29"/>
    <mergeCell ref="AB25:AC25"/>
    <mergeCell ref="O2:U2"/>
    <mergeCell ref="B12:C12"/>
    <mergeCell ref="D12:J12"/>
    <mergeCell ref="J11:L11"/>
    <mergeCell ref="R8:S8"/>
    <mergeCell ref="F13:G13"/>
    <mergeCell ref="H13:I13"/>
    <mergeCell ref="D13:E13"/>
    <mergeCell ref="P8:Q8"/>
    <mergeCell ref="N7:O10"/>
    <mergeCell ref="R3:T3"/>
    <mergeCell ref="Q4:R4"/>
    <mergeCell ref="S4:T4"/>
    <mergeCell ref="D3:Q3"/>
    <mergeCell ref="D6:H6"/>
    <mergeCell ref="F1:M1"/>
    <mergeCell ref="AF13:AG13"/>
    <mergeCell ref="Y11:AA11"/>
    <mergeCell ref="Y8:AH10"/>
    <mergeCell ref="AD13:AE13"/>
    <mergeCell ref="AH12:AI12"/>
    <mergeCell ref="U12:Y13"/>
    <mergeCell ref="T10:U10"/>
    <mergeCell ref="AC1:AI1"/>
    <mergeCell ref="F2:M2"/>
    <mergeCell ref="V2:AB2"/>
    <mergeCell ref="AC2:AI2"/>
    <mergeCell ref="O1:U1"/>
    <mergeCell ref="Y3:AB3"/>
    <mergeCell ref="AC5:AD5"/>
    <mergeCell ref="P5:Q5"/>
    <mergeCell ref="AF3:AI3"/>
    <mergeCell ref="AG5:AH5"/>
    <mergeCell ref="U3:X3"/>
    <mergeCell ref="R5:T5"/>
    <mergeCell ref="U5:V5"/>
    <mergeCell ref="U4:V4"/>
    <mergeCell ref="X5:Y5"/>
    <mergeCell ref="V1:AB1"/>
    <mergeCell ref="AC3:AE3"/>
    <mergeCell ref="M5:O5"/>
    <mergeCell ref="B3:C3"/>
    <mergeCell ref="B14:B24"/>
    <mergeCell ref="D5:L5"/>
    <mergeCell ref="D4:J4"/>
    <mergeCell ref="F22:G22"/>
    <mergeCell ref="H22:I22"/>
    <mergeCell ref="H20:I20"/>
    <mergeCell ref="K4:L4"/>
    <mergeCell ref="L12:P13"/>
    <mergeCell ref="F15:G15"/>
    <mergeCell ref="W6:X6"/>
    <mergeCell ref="R9:S9"/>
    <mergeCell ref="T8:U8"/>
    <mergeCell ref="T9:U9"/>
    <mergeCell ref="F14:G14"/>
    <mergeCell ref="T7:U7"/>
    <mergeCell ref="U18:Y18"/>
    <mergeCell ref="I6:J6"/>
    <mergeCell ref="P6:Q6"/>
    <mergeCell ref="H17:I17"/>
    <mergeCell ref="AB20:AC20"/>
    <mergeCell ref="AB14:AC14"/>
  </mergeCells>
  <phoneticPr fontId="3"/>
  <printOptions horizontalCentered="1" verticalCentered="1"/>
  <pageMargins left="0.19685039370078741" right="0.23622047244094491" top="0.31496062992125984" bottom="0.31496062992125984" header="0.27559055118110237" footer="0.27559055118110237"/>
  <pageSetup paperSize="9" scale="98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5"/>
  <sheetViews>
    <sheetView showGridLines="0" workbookViewId="0">
      <selection activeCell="A3" sqref="A3"/>
    </sheetView>
  </sheetViews>
  <sheetFormatPr defaultRowHeight="13.5" x14ac:dyDescent="0.15"/>
  <cols>
    <col min="1" max="1" width="5.375" style="27" customWidth="1"/>
    <col min="2" max="3" width="5.75" style="27" customWidth="1"/>
    <col min="4" max="4" width="10.5" style="27" customWidth="1"/>
    <col min="5" max="5" width="9" style="27"/>
    <col min="6" max="6" width="5.375" style="27" customWidth="1"/>
    <col min="7" max="7" width="4.875" style="27" customWidth="1"/>
    <col min="8" max="8" width="9" style="27"/>
    <col min="9" max="9" width="4" style="27" customWidth="1"/>
    <col min="10" max="10" width="5.75" style="27" customWidth="1"/>
    <col min="11" max="12" width="6.25" style="27" customWidth="1"/>
    <col min="13" max="13" width="12.5" style="27" customWidth="1"/>
    <col min="14" max="14" width="9" style="27"/>
    <col min="15" max="15" width="6" customWidth="1"/>
  </cols>
  <sheetData>
    <row r="2" spans="1:15" ht="23.25" customHeight="1" x14ac:dyDescent="0.15">
      <c r="B2" s="27" t="s">
        <v>14</v>
      </c>
      <c r="D2" s="406" t="str">
        <f>IF(選手名簿!C1="","",選手名簿!C1)</f>
        <v/>
      </c>
      <c r="E2" s="406"/>
      <c r="K2" s="27" t="s">
        <v>14</v>
      </c>
      <c r="M2" s="406" t="str">
        <f>IF(選手名簿!I1="","",選手名簿!I1)</f>
        <v/>
      </c>
      <c r="N2" s="406"/>
    </row>
    <row r="3" spans="1:15" x14ac:dyDescent="0.15">
      <c r="A3" s="30" t="s">
        <v>37</v>
      </c>
      <c r="B3" s="31" t="s">
        <v>21</v>
      </c>
      <c r="C3" s="31" t="s">
        <v>38</v>
      </c>
      <c r="D3" s="30" t="s">
        <v>18</v>
      </c>
      <c r="E3" s="30"/>
      <c r="F3" s="31" t="s">
        <v>39</v>
      </c>
      <c r="J3" s="30" t="s">
        <v>37</v>
      </c>
      <c r="K3" s="31" t="s">
        <v>21</v>
      </c>
      <c r="L3" s="31" t="s">
        <v>38</v>
      </c>
      <c r="M3" s="30" t="s">
        <v>18</v>
      </c>
      <c r="N3" s="30"/>
      <c r="O3" s="31" t="s">
        <v>39</v>
      </c>
    </row>
    <row r="4" spans="1:15" x14ac:dyDescent="0.15">
      <c r="A4" s="30" t="str">
        <f t="shared" ref="A4:A9" si="0">IF(F4="","",VLOOKUP(F4,$G$10:$I$25,3))</f>
        <v/>
      </c>
      <c r="B4" s="31"/>
      <c r="C4" s="31"/>
      <c r="D4" s="30" t="str">
        <f>IF(C4="","",VLOOKUP(C4,選手名簿!A:C,3,FALSE))</f>
        <v/>
      </c>
      <c r="E4" s="30" t="str">
        <f>IF(F4="","",VLOOKUP(F4,$G:I,2,FALSE))</f>
        <v/>
      </c>
      <c r="F4" s="31"/>
      <c r="J4" s="30" t="str">
        <f t="shared" ref="J4:J13" si="1">IF(O4="","",VLOOKUP(O4,$G$10:$I$25,3))</f>
        <v/>
      </c>
      <c r="K4" s="31"/>
      <c r="L4" s="31"/>
      <c r="M4" s="30" t="str">
        <f>IF(L4="","",VLOOKUP(L4,選手名簿!G:I,3,FALSE))</f>
        <v/>
      </c>
      <c r="N4" s="30" t="str">
        <f t="shared" ref="N4:N13" si="2">IF(O4="","",VLOOKUP(O4,G:I,2,FALSE))</f>
        <v/>
      </c>
      <c r="O4" s="31"/>
    </row>
    <row r="5" spans="1:15" x14ac:dyDescent="0.15">
      <c r="A5" s="30" t="str">
        <f t="shared" si="0"/>
        <v/>
      </c>
      <c r="B5" s="31"/>
      <c r="C5" s="31"/>
      <c r="D5" s="30" t="str">
        <f>IF(C5="","",VLOOKUP(C5,選手名簿!A:C,3,FALSE))</f>
        <v/>
      </c>
      <c r="E5" s="30" t="str">
        <f>IF(F5="","",VLOOKUP(F5,$G:I,2,FALSE))</f>
        <v/>
      </c>
      <c r="F5" s="31"/>
      <c r="J5" s="30" t="str">
        <f t="shared" si="1"/>
        <v/>
      </c>
      <c r="K5" s="31"/>
      <c r="L5" s="31"/>
      <c r="M5" s="30" t="str">
        <f>IF(L5="","",VLOOKUP(L5,選手名簿!G:I,3,FALSE))</f>
        <v/>
      </c>
      <c r="N5" s="30" t="str">
        <f t="shared" si="2"/>
        <v/>
      </c>
      <c r="O5" s="31"/>
    </row>
    <row r="6" spans="1:15" x14ac:dyDescent="0.15">
      <c r="A6" s="30" t="str">
        <f t="shared" si="0"/>
        <v/>
      </c>
      <c r="B6" s="31"/>
      <c r="C6" s="31"/>
      <c r="D6" s="30" t="str">
        <f>IF(C6="","",VLOOKUP(C6,選手名簿!A:C,3,FALSE))</f>
        <v/>
      </c>
      <c r="E6" s="30" t="str">
        <f>IF(F6="","",VLOOKUP(F6,$G:I,2,FALSE))</f>
        <v/>
      </c>
      <c r="F6" s="31"/>
      <c r="J6" s="30" t="str">
        <f t="shared" si="1"/>
        <v/>
      </c>
      <c r="K6" s="31"/>
      <c r="L6" s="31"/>
      <c r="M6" s="30" t="str">
        <f>IF(L6="","",VLOOKUP(L6,選手名簿!G:I,3,FALSE))</f>
        <v/>
      </c>
      <c r="N6" s="30" t="str">
        <f t="shared" si="2"/>
        <v/>
      </c>
      <c r="O6" s="31"/>
    </row>
    <row r="7" spans="1:15" x14ac:dyDescent="0.15">
      <c r="A7" s="30" t="str">
        <f t="shared" si="0"/>
        <v/>
      </c>
      <c r="B7" s="31"/>
      <c r="C7" s="31"/>
      <c r="D7" s="30" t="str">
        <f>IF(C7="","",VLOOKUP(C7,選手名簿!A:C,3,FALSE))</f>
        <v/>
      </c>
      <c r="E7" s="30" t="str">
        <f>IF(F7="","",VLOOKUP(F7,$G:I,2,FALSE))</f>
        <v/>
      </c>
      <c r="F7" s="31"/>
      <c r="J7" s="30" t="str">
        <f t="shared" si="1"/>
        <v/>
      </c>
      <c r="K7" s="31"/>
      <c r="L7" s="31"/>
      <c r="M7" s="30" t="str">
        <f>IF(L7="","",VLOOKUP(L7,選手名簿!G:I,3,FALSE))</f>
        <v/>
      </c>
      <c r="N7" s="30" t="str">
        <f t="shared" si="2"/>
        <v/>
      </c>
      <c r="O7" s="31"/>
    </row>
    <row r="8" spans="1:15" x14ac:dyDescent="0.15">
      <c r="A8" s="30" t="str">
        <f t="shared" si="0"/>
        <v/>
      </c>
      <c r="B8" s="31"/>
      <c r="C8" s="31"/>
      <c r="D8" s="30" t="str">
        <f>IF(C8="","",VLOOKUP(C8,選手名簿!A:C,3,FALSE))</f>
        <v/>
      </c>
      <c r="E8" s="30" t="str">
        <f>IF(F8="","",VLOOKUP(F8,$G:I,2,FALSE))</f>
        <v/>
      </c>
      <c r="F8" s="31"/>
      <c r="J8" s="30" t="str">
        <f t="shared" si="1"/>
        <v/>
      </c>
      <c r="K8" s="31"/>
      <c r="L8" s="31"/>
      <c r="M8" s="30" t="str">
        <f>IF(L8="","",VLOOKUP(L8,選手名簿!G:I,3,FALSE))</f>
        <v/>
      </c>
      <c r="N8" s="30" t="str">
        <f t="shared" si="2"/>
        <v/>
      </c>
      <c r="O8" s="31"/>
    </row>
    <row r="9" spans="1:15" x14ac:dyDescent="0.15">
      <c r="A9" s="30" t="str">
        <f t="shared" si="0"/>
        <v/>
      </c>
      <c r="B9" s="31"/>
      <c r="C9" s="31"/>
      <c r="D9" s="30" t="str">
        <f>IF(C9="","",VLOOKUP(C9,選手名簿!A:C,3,FALSE))</f>
        <v/>
      </c>
      <c r="E9" s="30" t="str">
        <f>IF(F9="","",VLOOKUP(F9,$G:I,2,FALSE))</f>
        <v/>
      </c>
      <c r="F9" s="31"/>
      <c r="J9" s="30" t="str">
        <f t="shared" si="1"/>
        <v/>
      </c>
      <c r="K9" s="31"/>
      <c r="L9" s="31"/>
      <c r="M9" s="28" t="str">
        <f>IF(L9="","",VLOOKUP(L9,選手名簿!G:I,3,FALSE))</f>
        <v/>
      </c>
      <c r="N9" s="30" t="str">
        <f t="shared" si="2"/>
        <v/>
      </c>
      <c r="O9" s="31"/>
    </row>
    <row r="10" spans="1:15" x14ac:dyDescent="0.15">
      <c r="A10" s="30" t="str">
        <f>IF(F10="","",VLOOKUP(F10,$G$10:$I$25,3))</f>
        <v/>
      </c>
      <c r="B10" s="31"/>
      <c r="C10" s="31"/>
      <c r="D10" s="30" t="str">
        <f>IF(C10="","",VLOOKUP(C10,選手名簿!A:C,3,FALSE))</f>
        <v/>
      </c>
      <c r="E10" s="30" t="str">
        <f>IF(F10="","",VLOOKUP(F10,$G:I,2,FALSE))</f>
        <v/>
      </c>
      <c r="F10" s="31"/>
      <c r="G10" s="27">
        <v>1</v>
      </c>
      <c r="H10" s="27" t="s">
        <v>40</v>
      </c>
      <c r="I10" s="27" t="s">
        <v>41</v>
      </c>
      <c r="J10" s="30" t="str">
        <f t="shared" si="1"/>
        <v/>
      </c>
      <c r="K10" s="31"/>
      <c r="L10" s="31"/>
      <c r="M10" s="28" t="str">
        <f>IF(L10="","",VLOOKUP(L10,選手名簿!G:I,3,FALSE))</f>
        <v/>
      </c>
      <c r="N10" s="30" t="str">
        <f t="shared" si="2"/>
        <v/>
      </c>
      <c r="O10" s="31"/>
    </row>
    <row r="11" spans="1:15" x14ac:dyDescent="0.15">
      <c r="A11" s="30" t="str">
        <f>IF(F11="","",VLOOKUP(F11,$G$10:$I$25,3))</f>
        <v/>
      </c>
      <c r="B11" s="31"/>
      <c r="C11" s="31"/>
      <c r="D11" s="30" t="str">
        <f>IF(C11="","",VLOOKUP(C11,選手名簿!A:C,3,FALSE))</f>
        <v/>
      </c>
      <c r="E11" s="30" t="str">
        <f>IF(F11="","",VLOOKUP(F11,$G:I,2,FALSE))</f>
        <v/>
      </c>
      <c r="F11" s="31"/>
      <c r="G11" s="27">
        <v>2</v>
      </c>
      <c r="H11" s="27" t="s">
        <v>42</v>
      </c>
      <c r="I11" s="27" t="s">
        <v>41</v>
      </c>
      <c r="J11" s="30" t="str">
        <f t="shared" si="1"/>
        <v/>
      </c>
      <c r="K11" s="31"/>
      <c r="L11" s="31"/>
      <c r="M11" s="28" t="str">
        <f>IF(L11="","",VLOOKUP(L11,選手名簿!G:I,3,FALSE))</f>
        <v/>
      </c>
      <c r="N11" s="30" t="str">
        <f t="shared" si="2"/>
        <v/>
      </c>
      <c r="O11" s="31"/>
    </row>
    <row r="12" spans="1:15" x14ac:dyDescent="0.15">
      <c r="A12" s="30" t="str">
        <f>IF(F12="","",VLOOKUP(F12,$G$10:$I$25,3))</f>
        <v/>
      </c>
      <c r="B12" s="31"/>
      <c r="C12" s="31"/>
      <c r="D12" s="30" t="str">
        <f>IF(C12="","",VLOOKUP(C12,選手名簿!A:C,3,FALSE))</f>
        <v/>
      </c>
      <c r="E12" s="30" t="str">
        <f>IF(F12="","",VLOOKUP(F12,$G:I,2,FALSE))</f>
        <v/>
      </c>
      <c r="F12" s="31"/>
      <c r="G12" s="27">
        <v>3</v>
      </c>
      <c r="H12" s="27" t="s">
        <v>43</v>
      </c>
      <c r="I12" s="27" t="s">
        <v>41</v>
      </c>
      <c r="J12" s="30" t="str">
        <f t="shared" si="1"/>
        <v/>
      </c>
      <c r="K12" s="31"/>
      <c r="L12" s="31"/>
      <c r="M12" s="28" t="str">
        <f>IF(L12="","",VLOOKUP(L12,選手名簿!G:I,3,FALSE))</f>
        <v/>
      </c>
      <c r="N12" s="30" t="str">
        <f t="shared" si="2"/>
        <v/>
      </c>
      <c r="O12" s="31"/>
    </row>
    <row r="13" spans="1:15" x14ac:dyDescent="0.15">
      <c r="A13" s="30" t="str">
        <f>IF(F13="","",VLOOKUP(F13,$G$10:$I$25,3))</f>
        <v/>
      </c>
      <c r="B13" s="31"/>
      <c r="C13" s="31"/>
      <c r="D13" s="30" t="str">
        <f>IF(C13="","",VLOOKUP(C13,選手名簿!A:C,3,FALSE))</f>
        <v/>
      </c>
      <c r="E13" s="30" t="str">
        <f>IF(F13="","",VLOOKUP(F13,$G:I,2,FALSE))</f>
        <v/>
      </c>
      <c r="F13" s="31"/>
      <c r="G13" s="27">
        <v>4</v>
      </c>
      <c r="H13" s="27" t="s">
        <v>44</v>
      </c>
      <c r="I13" s="27" t="s">
        <v>41</v>
      </c>
      <c r="J13" s="30" t="str">
        <f t="shared" si="1"/>
        <v/>
      </c>
      <c r="K13" s="31"/>
      <c r="L13" s="31"/>
      <c r="M13" s="28" t="str">
        <f>IF(L13="","",VLOOKUP(L13,選手名簿!G:I,3,FALSE))</f>
        <v/>
      </c>
      <c r="N13" s="30" t="str">
        <f t="shared" si="2"/>
        <v/>
      </c>
      <c r="O13" s="31"/>
    </row>
    <row r="14" spans="1:15" x14ac:dyDescent="0.15">
      <c r="G14" s="27">
        <v>5</v>
      </c>
      <c r="H14" s="27" t="s">
        <v>64</v>
      </c>
      <c r="I14" s="27" t="s">
        <v>41</v>
      </c>
    </row>
    <row r="15" spans="1:15" x14ac:dyDescent="0.15">
      <c r="G15" s="27">
        <v>6</v>
      </c>
      <c r="H15" s="27" t="s">
        <v>45</v>
      </c>
      <c r="I15" s="27" t="s">
        <v>41</v>
      </c>
      <c r="K15" s="26"/>
      <c r="L15" s="27" t="s">
        <v>90</v>
      </c>
    </row>
    <row r="16" spans="1:15" x14ac:dyDescent="0.15">
      <c r="G16" s="27">
        <v>7</v>
      </c>
      <c r="H16" s="27" t="s">
        <v>46</v>
      </c>
      <c r="I16" s="27" t="s">
        <v>41</v>
      </c>
    </row>
    <row r="17" spans="4:9" x14ac:dyDescent="0.15">
      <c r="G17" s="27">
        <v>8</v>
      </c>
      <c r="H17" s="27" t="s">
        <v>47</v>
      </c>
      <c r="I17" s="27" t="s">
        <v>41</v>
      </c>
    </row>
    <row r="18" spans="4:9" x14ac:dyDescent="0.15">
      <c r="G18" s="27">
        <v>9</v>
      </c>
      <c r="I18" s="27" t="s">
        <v>48</v>
      </c>
    </row>
    <row r="19" spans="4:9" x14ac:dyDescent="0.15">
      <c r="G19" s="27">
        <v>10</v>
      </c>
      <c r="H19" s="27" t="s">
        <v>49</v>
      </c>
      <c r="I19" s="27" t="s">
        <v>50</v>
      </c>
    </row>
    <row r="20" spans="4:9" x14ac:dyDescent="0.15">
      <c r="D20" s="27" t="str">
        <f>IF(C20="","",VLOOKUP(C20,#REF!,3))</f>
        <v/>
      </c>
      <c r="G20" s="27">
        <v>11</v>
      </c>
      <c r="H20" s="27" t="s">
        <v>51</v>
      </c>
      <c r="I20" s="27" t="s">
        <v>50</v>
      </c>
    </row>
    <row r="21" spans="4:9" x14ac:dyDescent="0.15">
      <c r="G21" s="27">
        <v>12</v>
      </c>
      <c r="H21" s="27" t="s">
        <v>52</v>
      </c>
      <c r="I21" s="27" t="s">
        <v>50</v>
      </c>
    </row>
    <row r="22" spans="4:9" x14ac:dyDescent="0.15">
      <c r="G22" s="27">
        <v>13</v>
      </c>
      <c r="H22" s="27" t="s">
        <v>53</v>
      </c>
      <c r="I22" s="27" t="s">
        <v>50</v>
      </c>
    </row>
    <row r="23" spans="4:9" x14ac:dyDescent="0.15">
      <c r="G23" s="27">
        <v>14</v>
      </c>
      <c r="H23" s="27" t="s">
        <v>54</v>
      </c>
      <c r="I23" s="27" t="s">
        <v>50</v>
      </c>
    </row>
    <row r="24" spans="4:9" x14ac:dyDescent="0.15">
      <c r="G24" s="27">
        <v>15</v>
      </c>
      <c r="H24" s="27" t="s">
        <v>55</v>
      </c>
      <c r="I24" s="27" t="s">
        <v>50</v>
      </c>
    </row>
    <row r="25" spans="4:9" x14ac:dyDescent="0.15">
      <c r="G25" s="27">
        <v>16</v>
      </c>
      <c r="H25" s="27" t="s">
        <v>56</v>
      </c>
      <c r="I25" s="27" t="s">
        <v>50</v>
      </c>
    </row>
  </sheetData>
  <mergeCells count="2">
    <mergeCell ref="D2:E2"/>
    <mergeCell ref="M2:N2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2"/>
  <sheetViews>
    <sheetView showGridLines="0" zoomScaleNormal="100" workbookViewId="0">
      <selection sqref="A1:B1"/>
    </sheetView>
  </sheetViews>
  <sheetFormatPr defaultRowHeight="13.5" x14ac:dyDescent="0.15"/>
  <cols>
    <col min="1" max="2" width="6.625" style="94" customWidth="1"/>
    <col min="3" max="3" width="26.625" style="94" customWidth="1"/>
    <col min="4" max="4" width="16.625" style="94" customWidth="1"/>
    <col min="5" max="5" width="12.625" style="94" customWidth="1"/>
    <col min="6" max="8" width="6.625" style="94" customWidth="1"/>
    <col min="9" max="9" width="26.625" style="95" customWidth="1"/>
    <col min="10" max="10" width="16.625" style="94" customWidth="1"/>
    <col min="11" max="11" width="12.625" style="94" customWidth="1"/>
    <col min="12" max="12" width="6.625" style="94" customWidth="1"/>
    <col min="13" max="16384" width="9" style="94"/>
  </cols>
  <sheetData>
    <row r="1" spans="1:23" s="91" customFormat="1" x14ac:dyDescent="0.15">
      <c r="A1" s="407" t="s">
        <v>14</v>
      </c>
      <c r="B1" s="408"/>
      <c r="C1" s="99"/>
      <c r="D1" s="90"/>
      <c r="G1" s="408" t="s">
        <v>14</v>
      </c>
      <c r="H1" s="408"/>
      <c r="I1" s="99"/>
      <c r="J1" s="90"/>
    </row>
    <row r="2" spans="1:23" s="91" customFormat="1" x14ac:dyDescent="0.15">
      <c r="A2" s="408" t="s">
        <v>62</v>
      </c>
      <c r="B2" s="408"/>
      <c r="C2" s="99"/>
      <c r="G2" s="408" t="s">
        <v>62</v>
      </c>
      <c r="H2" s="408"/>
      <c r="I2" s="104"/>
    </row>
    <row r="3" spans="1:23" s="91" customFormat="1" x14ac:dyDescent="0.15">
      <c r="A3" s="89" t="s">
        <v>61</v>
      </c>
      <c r="B3" s="89" t="s">
        <v>58</v>
      </c>
      <c r="C3" s="92" t="s">
        <v>63</v>
      </c>
      <c r="D3" s="116" t="s">
        <v>118</v>
      </c>
      <c r="E3" s="116" t="s">
        <v>119</v>
      </c>
      <c r="G3" s="89" t="s">
        <v>61</v>
      </c>
      <c r="H3" s="89" t="s">
        <v>58</v>
      </c>
      <c r="I3" s="92" t="s">
        <v>63</v>
      </c>
      <c r="J3" s="116" t="s">
        <v>118</v>
      </c>
      <c r="K3" s="116" t="s">
        <v>119</v>
      </c>
    </row>
    <row r="4" spans="1:23" ht="14.25" x14ac:dyDescent="0.15">
      <c r="A4" s="123"/>
      <c r="B4" s="124"/>
      <c r="C4" s="149"/>
      <c r="D4" s="150"/>
      <c r="E4" s="151"/>
      <c r="G4" s="123"/>
      <c r="H4" s="124"/>
      <c r="I4" s="149"/>
      <c r="J4" s="150"/>
      <c r="K4" s="151"/>
      <c r="M4" s="143"/>
      <c r="N4" s="143"/>
      <c r="O4" s="143"/>
      <c r="P4" s="143"/>
      <c r="Q4" s="143"/>
      <c r="R4" s="144"/>
      <c r="S4" s="144"/>
      <c r="T4" s="144"/>
      <c r="U4" s="145"/>
      <c r="V4" s="143"/>
      <c r="W4" s="143"/>
    </row>
    <row r="5" spans="1:23" ht="14.25" x14ac:dyDescent="0.15">
      <c r="A5" s="124"/>
      <c r="B5" s="96"/>
      <c r="C5" s="149"/>
      <c r="D5" s="150"/>
      <c r="E5" s="151"/>
      <c r="G5" s="124"/>
      <c r="H5" s="124"/>
      <c r="I5" s="149"/>
      <c r="J5" s="150"/>
      <c r="K5" s="149"/>
      <c r="L5" s="103"/>
      <c r="M5" s="143"/>
      <c r="N5" s="143"/>
      <c r="O5" s="143"/>
      <c r="P5" s="143"/>
      <c r="Q5" s="143"/>
      <c r="R5" s="144"/>
      <c r="S5" s="144"/>
      <c r="T5" s="144"/>
      <c r="U5" s="143"/>
      <c r="V5" s="143"/>
      <c r="W5" s="143"/>
    </row>
    <row r="6" spans="1:23" ht="14.25" x14ac:dyDescent="0.15">
      <c r="A6" s="124"/>
      <c r="B6" s="124"/>
      <c r="C6" s="149"/>
      <c r="D6" s="150"/>
      <c r="E6" s="149"/>
      <c r="G6" s="124"/>
      <c r="H6" s="124"/>
      <c r="I6" s="149"/>
      <c r="J6" s="150"/>
      <c r="K6" s="149"/>
      <c r="L6" s="103"/>
      <c r="M6" s="143"/>
      <c r="N6" s="143"/>
      <c r="O6" s="143"/>
      <c r="P6" s="143"/>
      <c r="Q6" s="143"/>
      <c r="R6" s="144"/>
      <c r="S6" s="144"/>
      <c r="T6" s="144"/>
      <c r="U6" s="143"/>
      <c r="V6" s="143"/>
      <c r="W6" s="143"/>
    </row>
    <row r="7" spans="1:23" ht="14.25" x14ac:dyDescent="0.15">
      <c r="A7" s="124"/>
      <c r="B7" s="124"/>
      <c r="C7" s="149"/>
      <c r="D7" s="150"/>
      <c r="E7" s="149"/>
      <c r="G7" s="124"/>
      <c r="H7" s="124"/>
      <c r="I7" s="149"/>
      <c r="J7" s="150"/>
      <c r="K7" s="149"/>
      <c r="L7" s="103"/>
      <c r="M7" s="143"/>
      <c r="N7" s="143"/>
      <c r="O7" s="143"/>
      <c r="P7" s="143"/>
      <c r="Q7" s="143"/>
      <c r="R7" s="144"/>
      <c r="S7" s="144"/>
      <c r="T7" s="144"/>
      <c r="U7" s="143"/>
      <c r="V7" s="143"/>
      <c r="W7" s="143"/>
    </row>
    <row r="8" spans="1:23" ht="14.25" x14ac:dyDescent="0.15">
      <c r="A8" s="124"/>
      <c r="B8" s="124"/>
      <c r="C8" s="149"/>
      <c r="D8" s="150"/>
      <c r="E8" s="149"/>
      <c r="G8" s="124"/>
      <c r="H8" s="124"/>
      <c r="I8" s="149"/>
      <c r="J8" s="150"/>
      <c r="K8" s="149"/>
      <c r="L8" s="103"/>
      <c r="M8" s="143"/>
      <c r="N8" s="143"/>
      <c r="O8" s="143"/>
      <c r="P8" s="143"/>
      <c r="Q8" s="143"/>
      <c r="R8" s="144"/>
      <c r="S8" s="144"/>
      <c r="T8" s="144"/>
      <c r="U8" s="143"/>
      <c r="V8" s="143"/>
      <c r="W8" s="143"/>
    </row>
    <row r="9" spans="1:23" ht="14.25" customHeight="1" x14ac:dyDescent="0.15">
      <c r="A9" s="124"/>
      <c r="B9" s="124"/>
      <c r="C9" s="149"/>
      <c r="D9" s="150"/>
      <c r="E9" s="149"/>
      <c r="G9" s="124"/>
      <c r="H9" s="124"/>
      <c r="I9" s="149"/>
      <c r="J9" s="150"/>
      <c r="K9" s="149"/>
      <c r="L9" s="103"/>
      <c r="M9" s="143"/>
      <c r="N9" s="143"/>
      <c r="O9" s="143"/>
      <c r="P9" s="143"/>
      <c r="Q9" s="143"/>
      <c r="R9" s="144"/>
      <c r="S9" s="144"/>
      <c r="T9" s="144"/>
      <c r="U9" s="143"/>
      <c r="V9" s="143"/>
      <c r="W9" s="143"/>
    </row>
    <row r="10" spans="1:23" ht="14.25" x14ac:dyDescent="0.15">
      <c r="A10" s="124"/>
      <c r="B10" s="96"/>
      <c r="C10" s="149"/>
      <c r="D10" s="150"/>
      <c r="E10" s="149"/>
      <c r="G10" s="124"/>
      <c r="H10" s="124"/>
      <c r="I10" s="149"/>
      <c r="J10" s="150"/>
      <c r="K10" s="149"/>
      <c r="L10" s="103"/>
      <c r="M10" s="143"/>
      <c r="N10" s="143"/>
      <c r="O10" s="143"/>
      <c r="P10" s="143"/>
      <c r="Q10" s="143"/>
      <c r="R10" s="144"/>
      <c r="S10" s="144"/>
      <c r="T10" s="144"/>
      <c r="U10" s="143"/>
      <c r="V10" s="143"/>
      <c r="W10" s="143"/>
    </row>
    <row r="11" spans="1:23" ht="14.25" x14ac:dyDescent="0.15">
      <c r="A11" s="124"/>
      <c r="B11" s="96"/>
      <c r="C11" s="149"/>
      <c r="D11" s="150"/>
      <c r="E11" s="149"/>
      <c r="G11" s="124"/>
      <c r="H11" s="124"/>
      <c r="I11" s="149"/>
      <c r="J11" s="150"/>
      <c r="K11" s="149"/>
      <c r="L11" s="103"/>
      <c r="M11" s="143"/>
      <c r="N11" s="143"/>
      <c r="O11" s="143"/>
      <c r="P11" s="143"/>
      <c r="Q11" s="143"/>
      <c r="R11" s="144"/>
      <c r="S11" s="144"/>
      <c r="T11" s="144"/>
      <c r="U11" s="143"/>
      <c r="V11" s="143"/>
      <c r="W11" s="143"/>
    </row>
    <row r="12" spans="1:23" ht="14.25" x14ac:dyDescent="0.15">
      <c r="A12" s="124"/>
      <c r="B12" s="124"/>
      <c r="C12" s="149"/>
      <c r="D12" s="150"/>
      <c r="E12" s="149"/>
      <c r="G12" s="124"/>
      <c r="H12" s="124"/>
      <c r="I12" s="149"/>
      <c r="J12" s="150"/>
      <c r="K12" s="149"/>
      <c r="L12" s="103"/>
      <c r="M12" s="143"/>
      <c r="N12" s="143"/>
      <c r="O12" s="143"/>
      <c r="P12" s="143"/>
      <c r="Q12" s="143"/>
      <c r="R12" s="144"/>
      <c r="S12" s="144"/>
      <c r="T12" s="144"/>
      <c r="U12" s="143"/>
      <c r="V12" s="143"/>
      <c r="W12" s="143"/>
    </row>
    <row r="13" spans="1:23" ht="14.25" x14ac:dyDescent="0.15">
      <c r="A13" s="124"/>
      <c r="B13" s="96"/>
      <c r="C13" s="149"/>
      <c r="D13" s="150"/>
      <c r="E13" s="151"/>
      <c r="G13" s="124"/>
      <c r="H13" s="124"/>
      <c r="I13" s="149"/>
      <c r="J13" s="150"/>
      <c r="K13" s="149"/>
      <c r="L13" s="103"/>
      <c r="M13" s="143"/>
      <c r="N13" s="143"/>
      <c r="O13" s="143"/>
      <c r="P13" s="143"/>
      <c r="Q13" s="143"/>
      <c r="R13" s="144"/>
      <c r="S13" s="144"/>
      <c r="T13" s="144"/>
      <c r="U13" s="143"/>
      <c r="V13" s="143"/>
      <c r="W13" s="143"/>
    </row>
    <row r="14" spans="1:23" ht="14.25" customHeight="1" x14ac:dyDescent="0.15">
      <c r="A14" s="124"/>
      <c r="B14" s="124"/>
      <c r="C14" s="149"/>
      <c r="D14" s="150"/>
      <c r="E14" s="149"/>
      <c r="G14" s="124"/>
      <c r="H14" s="124"/>
      <c r="I14" s="149"/>
      <c r="J14" s="150"/>
      <c r="K14" s="149"/>
      <c r="L14" s="103"/>
      <c r="M14" s="143"/>
      <c r="N14" s="143"/>
      <c r="O14" s="143"/>
      <c r="P14" s="143"/>
      <c r="Q14" s="143"/>
      <c r="R14" s="144"/>
      <c r="S14" s="144"/>
      <c r="T14" s="144"/>
      <c r="U14" s="143"/>
      <c r="V14" s="143"/>
      <c r="W14" s="143"/>
    </row>
    <row r="15" spans="1:23" ht="14.25" customHeight="1" x14ac:dyDescent="0.15">
      <c r="A15" s="124"/>
      <c r="B15" s="124"/>
      <c r="C15" s="149"/>
      <c r="D15" s="150"/>
      <c r="E15" s="151"/>
      <c r="G15" s="124"/>
      <c r="H15" s="124"/>
      <c r="I15" s="149"/>
      <c r="J15" s="150"/>
      <c r="K15" s="149"/>
      <c r="L15" s="103"/>
      <c r="M15" s="143"/>
      <c r="N15" s="143"/>
      <c r="O15" s="143"/>
      <c r="P15" s="143"/>
      <c r="Q15" s="143"/>
      <c r="R15" s="144"/>
      <c r="S15" s="144"/>
      <c r="T15" s="144"/>
      <c r="U15" s="143"/>
      <c r="V15" s="143"/>
      <c r="W15" s="143"/>
    </row>
    <row r="16" spans="1:23" ht="14.25" customHeight="1" x14ac:dyDescent="0.15">
      <c r="A16" s="124"/>
      <c r="B16" s="124"/>
      <c r="C16" s="149"/>
      <c r="D16" s="152"/>
      <c r="E16" s="151"/>
      <c r="G16" s="124"/>
      <c r="H16" s="124"/>
      <c r="I16" s="149"/>
      <c r="J16" s="150"/>
      <c r="K16" s="156"/>
      <c r="L16" s="103"/>
      <c r="M16" s="143"/>
      <c r="N16" s="143"/>
      <c r="O16" s="143"/>
      <c r="P16" s="143"/>
      <c r="Q16" s="143"/>
      <c r="R16" s="144"/>
      <c r="S16" s="144"/>
      <c r="T16" s="144"/>
      <c r="U16" s="155"/>
      <c r="V16" s="155"/>
      <c r="W16" s="155"/>
    </row>
    <row r="17" spans="1:23" ht="14.25" customHeight="1" x14ac:dyDescent="0.15">
      <c r="A17" s="124"/>
      <c r="B17" s="124"/>
      <c r="C17" s="149"/>
      <c r="D17" s="150"/>
      <c r="E17" s="149"/>
      <c r="G17" s="124"/>
      <c r="H17" s="124"/>
      <c r="I17" s="149"/>
      <c r="J17" s="150"/>
      <c r="K17" s="149"/>
      <c r="L17" s="103"/>
      <c r="M17" s="143"/>
      <c r="N17" s="143"/>
      <c r="O17" s="143"/>
      <c r="P17" s="143"/>
      <c r="Q17" s="143"/>
      <c r="R17" s="144"/>
      <c r="S17" s="144"/>
      <c r="T17" s="144"/>
      <c r="U17" s="143"/>
      <c r="V17" s="143"/>
      <c r="W17" s="143"/>
    </row>
    <row r="18" spans="1:23" ht="14.25" customHeight="1" x14ac:dyDescent="0.15">
      <c r="A18" s="124"/>
      <c r="B18" s="96"/>
      <c r="C18" s="149"/>
      <c r="D18" s="150"/>
      <c r="E18" s="151"/>
      <c r="G18" s="124"/>
      <c r="H18" s="124"/>
      <c r="I18" s="149"/>
      <c r="J18" s="150"/>
      <c r="K18" s="149"/>
      <c r="L18" s="103"/>
      <c r="M18" s="143"/>
      <c r="N18" s="143"/>
      <c r="O18" s="143"/>
      <c r="P18" s="143"/>
      <c r="Q18" s="143"/>
      <c r="R18" s="144"/>
      <c r="S18" s="144"/>
      <c r="T18" s="144"/>
      <c r="U18" s="143"/>
      <c r="V18" s="143"/>
      <c r="W18" s="143"/>
    </row>
    <row r="19" spans="1:23" ht="14.25" x14ac:dyDescent="0.15">
      <c r="A19" s="124"/>
      <c r="B19" s="96"/>
      <c r="C19" s="149"/>
      <c r="D19" s="150"/>
      <c r="E19" s="151"/>
      <c r="G19" s="124"/>
      <c r="H19" s="124"/>
      <c r="I19" s="149"/>
      <c r="J19" s="150"/>
      <c r="K19" s="149"/>
      <c r="L19" s="103"/>
      <c r="M19" s="143"/>
      <c r="N19" s="143"/>
      <c r="O19" s="143"/>
      <c r="P19" s="143"/>
      <c r="Q19" s="143"/>
      <c r="R19" s="144"/>
      <c r="S19" s="144"/>
      <c r="T19" s="144"/>
      <c r="U19" s="143"/>
      <c r="V19" s="143"/>
      <c r="W19" s="143"/>
    </row>
    <row r="20" spans="1:23" ht="14.25" x14ac:dyDescent="0.15">
      <c r="A20" s="124"/>
      <c r="B20" s="124"/>
      <c r="C20" s="149"/>
      <c r="D20" s="150"/>
      <c r="E20" s="151"/>
      <c r="G20" s="124"/>
      <c r="H20" s="124"/>
      <c r="I20" s="149"/>
      <c r="J20" s="150"/>
      <c r="K20" s="149"/>
      <c r="L20" s="103"/>
      <c r="M20" s="143"/>
      <c r="N20" s="143"/>
      <c r="O20" s="143"/>
      <c r="P20" s="143"/>
      <c r="Q20" s="143"/>
      <c r="R20" s="144"/>
      <c r="S20" s="144"/>
      <c r="T20" s="144"/>
      <c r="U20" s="143"/>
      <c r="V20" s="143"/>
      <c r="W20" s="143"/>
    </row>
    <row r="21" spans="1:23" ht="14.25" customHeight="1" x14ac:dyDescent="0.15">
      <c r="A21" s="124"/>
      <c r="B21" s="124"/>
      <c r="C21" s="149"/>
      <c r="D21" s="150"/>
      <c r="E21" s="151"/>
      <c r="G21" s="124"/>
      <c r="H21" s="124"/>
      <c r="I21" s="151"/>
      <c r="J21" s="150"/>
      <c r="K21" s="149"/>
      <c r="L21" s="103"/>
      <c r="M21" s="145"/>
      <c r="N21" s="143"/>
      <c r="O21" s="143"/>
      <c r="P21" s="143"/>
      <c r="Q21" s="143"/>
      <c r="R21" s="144"/>
      <c r="S21" s="144"/>
      <c r="T21" s="144"/>
      <c r="U21" s="143"/>
      <c r="V21" s="143"/>
      <c r="W21" s="143"/>
    </row>
    <row r="22" spans="1:23" ht="14.25" x14ac:dyDescent="0.15">
      <c r="A22" s="124"/>
      <c r="B22" s="124"/>
      <c r="C22" s="149"/>
      <c r="D22" s="150"/>
      <c r="E22" s="151"/>
      <c r="G22" s="124"/>
      <c r="H22" s="124"/>
      <c r="I22" s="149"/>
      <c r="J22" s="150"/>
      <c r="K22" s="149"/>
      <c r="L22" s="103"/>
      <c r="M22" s="143"/>
      <c r="N22" s="143"/>
      <c r="O22" s="143"/>
      <c r="P22" s="143"/>
      <c r="Q22" s="143"/>
      <c r="R22" s="144"/>
      <c r="S22" s="144"/>
      <c r="T22" s="144"/>
      <c r="U22" s="143"/>
      <c r="V22" s="143"/>
      <c r="W22" s="143"/>
    </row>
    <row r="23" spans="1:23" ht="14.25" customHeight="1" x14ac:dyDescent="0.15">
      <c r="A23" s="124"/>
      <c r="B23" s="96"/>
      <c r="C23" s="149"/>
      <c r="D23" s="152"/>
      <c r="E23" s="151"/>
      <c r="G23" s="124"/>
      <c r="H23" s="124"/>
      <c r="I23" s="149"/>
      <c r="J23" s="150"/>
      <c r="K23" s="149"/>
      <c r="L23" s="103"/>
      <c r="M23" s="143"/>
      <c r="N23" s="143"/>
      <c r="O23" s="143"/>
      <c r="P23" s="143"/>
      <c r="Q23" s="143"/>
      <c r="R23" s="144"/>
      <c r="S23" s="144"/>
      <c r="T23" s="144"/>
      <c r="U23" s="143"/>
      <c r="V23" s="143"/>
      <c r="W23" s="143"/>
    </row>
    <row r="24" spans="1:23" ht="14.25" x14ac:dyDescent="0.15">
      <c r="A24" s="124"/>
      <c r="B24" s="124"/>
      <c r="C24" s="149"/>
      <c r="D24" s="150"/>
      <c r="E24" s="151"/>
      <c r="G24" s="124"/>
      <c r="H24" s="124"/>
      <c r="I24" s="149"/>
      <c r="J24" s="150"/>
      <c r="K24" s="149"/>
      <c r="L24" s="103"/>
      <c r="M24" s="143"/>
      <c r="N24" s="143"/>
      <c r="O24" s="143"/>
      <c r="P24" s="143"/>
      <c r="Q24" s="143"/>
      <c r="R24" s="144"/>
      <c r="S24" s="144"/>
      <c r="T24" s="144"/>
      <c r="U24" s="143"/>
      <c r="V24" s="143"/>
      <c r="W24" s="143"/>
    </row>
    <row r="25" spans="1:23" ht="14.25" x14ac:dyDescent="0.15">
      <c r="A25" s="125"/>
      <c r="B25" s="96"/>
      <c r="C25" s="149"/>
      <c r="D25" s="150"/>
      <c r="E25" s="151"/>
      <c r="G25" s="123"/>
      <c r="H25" s="123"/>
      <c r="I25" s="149"/>
      <c r="J25" s="150"/>
      <c r="K25" s="149"/>
      <c r="L25" s="103"/>
      <c r="M25" s="143"/>
      <c r="N25" s="143"/>
      <c r="O25" s="143"/>
      <c r="P25" s="143"/>
      <c r="Q25" s="143"/>
      <c r="R25" s="144"/>
      <c r="S25" s="144"/>
      <c r="T25" s="144"/>
      <c r="U25" s="143"/>
      <c r="V25" s="143"/>
      <c r="W25" s="143"/>
    </row>
    <row r="26" spans="1:23" ht="14.25" x14ac:dyDescent="0.15">
      <c r="A26" s="125"/>
      <c r="B26" s="96"/>
      <c r="C26" s="149"/>
      <c r="D26" s="150"/>
      <c r="E26" s="151"/>
      <c r="G26" s="123"/>
      <c r="H26" s="123"/>
      <c r="I26" s="149"/>
      <c r="J26" s="150"/>
      <c r="K26" s="149"/>
      <c r="L26" s="103"/>
      <c r="M26" s="143"/>
      <c r="N26" s="143"/>
      <c r="O26" s="143"/>
      <c r="P26" s="143"/>
      <c r="Q26" s="143"/>
      <c r="R26" s="144"/>
      <c r="S26" s="144"/>
      <c r="T26" s="144"/>
      <c r="U26" s="143"/>
      <c r="V26" s="143"/>
      <c r="W26" s="143"/>
    </row>
    <row r="27" spans="1:23" ht="14.25" x14ac:dyDescent="0.15">
      <c r="A27" s="125"/>
      <c r="B27" s="96"/>
      <c r="C27" s="149"/>
      <c r="D27" s="150"/>
      <c r="E27" s="151"/>
      <c r="G27" s="123"/>
      <c r="H27" s="123"/>
      <c r="I27" s="149"/>
      <c r="J27" s="150"/>
      <c r="K27" s="154"/>
      <c r="L27" s="103"/>
      <c r="M27" s="143"/>
      <c r="N27" s="143"/>
      <c r="O27" s="143"/>
      <c r="P27" s="143"/>
      <c r="Q27" s="143"/>
      <c r="R27" s="144"/>
      <c r="S27" s="144"/>
      <c r="T27" s="144"/>
      <c r="U27" s="148"/>
      <c r="V27" s="148"/>
      <c r="W27" s="148"/>
    </row>
    <row r="28" spans="1:23" ht="14.25" customHeight="1" x14ac:dyDescent="0.15">
      <c r="A28" s="125"/>
      <c r="B28" s="96"/>
      <c r="C28" s="149"/>
      <c r="D28" s="150"/>
      <c r="E28" s="149"/>
      <c r="G28" s="123"/>
      <c r="H28" s="123"/>
      <c r="I28" s="133"/>
      <c r="J28" s="134"/>
      <c r="K28" s="131"/>
      <c r="L28" s="103"/>
      <c r="M28" s="143"/>
      <c r="N28" s="143"/>
      <c r="O28" s="143"/>
      <c r="P28" s="143"/>
      <c r="Q28" s="143"/>
      <c r="R28" s="144"/>
      <c r="S28" s="144"/>
      <c r="T28" s="144"/>
      <c r="U28" s="143"/>
      <c r="V28" s="143"/>
      <c r="W28" s="143"/>
    </row>
    <row r="29" spans="1:23" ht="14.25" customHeight="1" x14ac:dyDescent="0.15">
      <c r="A29" s="125"/>
      <c r="B29" s="96"/>
      <c r="C29" s="149"/>
      <c r="D29" s="150"/>
      <c r="E29" s="153"/>
      <c r="G29" s="123"/>
      <c r="H29" s="123"/>
      <c r="I29" s="133"/>
      <c r="J29" s="134"/>
      <c r="K29" s="131"/>
      <c r="L29" s="103"/>
      <c r="M29" s="143"/>
      <c r="N29" s="143"/>
      <c r="O29" s="143"/>
      <c r="P29" s="143"/>
      <c r="Q29" s="143"/>
      <c r="R29" s="144"/>
      <c r="S29" s="144"/>
      <c r="T29" s="144"/>
      <c r="U29" s="146"/>
      <c r="V29" s="147"/>
      <c r="W29" s="147"/>
    </row>
    <row r="30" spans="1:23" ht="14.25" customHeight="1" x14ac:dyDescent="0.15">
      <c r="A30" s="125"/>
      <c r="B30" s="96"/>
      <c r="C30" s="149"/>
      <c r="D30" s="150"/>
      <c r="E30" s="153"/>
      <c r="G30" s="126"/>
      <c r="H30" s="121"/>
      <c r="I30" s="133"/>
      <c r="J30" s="134"/>
      <c r="K30" s="131"/>
      <c r="L30" s="103"/>
      <c r="M30" s="143"/>
      <c r="N30" s="143"/>
      <c r="O30" s="143"/>
      <c r="P30" s="143"/>
      <c r="Q30" s="143"/>
      <c r="R30" s="144"/>
      <c r="S30" s="144"/>
      <c r="T30" s="144"/>
      <c r="U30" s="146"/>
      <c r="V30" s="147"/>
      <c r="W30" s="147"/>
    </row>
    <row r="31" spans="1:23" ht="14.25" x14ac:dyDescent="0.15">
      <c r="A31" s="93"/>
      <c r="B31" s="96"/>
      <c r="C31" s="149"/>
      <c r="D31" s="150"/>
      <c r="E31" s="154"/>
      <c r="G31" s="126"/>
      <c r="H31" s="121"/>
      <c r="I31" s="133"/>
      <c r="J31" s="134"/>
      <c r="K31" s="131"/>
      <c r="L31" s="103"/>
      <c r="M31" s="143"/>
      <c r="N31" s="143"/>
      <c r="O31" s="143"/>
      <c r="P31" s="143"/>
      <c r="Q31" s="143"/>
      <c r="R31" s="144"/>
      <c r="S31" s="144"/>
      <c r="T31" s="144"/>
      <c r="U31" s="148"/>
      <c r="V31" s="148"/>
      <c r="W31" s="148"/>
    </row>
    <row r="32" spans="1:23" ht="14.25" customHeight="1" x14ac:dyDescent="0.15">
      <c r="A32" s="93"/>
      <c r="B32" s="96"/>
      <c r="C32" s="133"/>
      <c r="D32" s="137"/>
      <c r="E32" s="138"/>
      <c r="G32" s="126"/>
      <c r="H32" s="121"/>
      <c r="I32" s="133"/>
      <c r="J32" s="134"/>
      <c r="K32" s="131"/>
      <c r="L32" s="103"/>
      <c r="N32" s="100"/>
      <c r="O32" s="100"/>
      <c r="P32" s="100"/>
      <c r="Q32" s="100"/>
      <c r="S32" s="101"/>
      <c r="T32" s="101"/>
      <c r="V32" s="129"/>
      <c r="W32" s="129"/>
    </row>
    <row r="33" spans="1:23" ht="14.25" x14ac:dyDescent="0.15">
      <c r="A33" s="93"/>
      <c r="B33" s="96"/>
      <c r="C33" s="136"/>
      <c r="D33" s="139"/>
      <c r="E33" s="138"/>
      <c r="G33" s="126"/>
      <c r="H33" s="121"/>
      <c r="I33" s="133"/>
      <c r="J33" s="134"/>
      <c r="K33" s="131"/>
      <c r="L33" s="103"/>
      <c r="N33" s="100"/>
      <c r="O33" s="100"/>
      <c r="P33" s="100"/>
      <c r="Q33" s="100"/>
      <c r="S33" s="101"/>
      <c r="T33" s="101"/>
      <c r="V33" s="130"/>
      <c r="W33" s="130"/>
    </row>
    <row r="34" spans="1:23" ht="14.25" customHeight="1" x14ac:dyDescent="0.15">
      <c r="A34" s="93"/>
      <c r="B34" s="96"/>
      <c r="C34" s="136"/>
      <c r="D34" s="139"/>
      <c r="E34" s="138"/>
      <c r="G34" s="126"/>
      <c r="H34" s="121"/>
      <c r="I34" s="133"/>
      <c r="J34" s="134"/>
      <c r="K34" s="131"/>
      <c r="L34" s="103"/>
      <c r="N34" s="100"/>
      <c r="O34" s="100"/>
      <c r="P34" s="100"/>
      <c r="Q34" s="100"/>
      <c r="S34" s="101"/>
      <c r="T34" s="101"/>
      <c r="V34" s="100"/>
      <c r="W34" s="100"/>
    </row>
    <row r="35" spans="1:23" ht="14.25" x14ac:dyDescent="0.15">
      <c r="A35" s="93"/>
      <c r="B35" s="96"/>
      <c r="C35" s="136"/>
      <c r="D35" s="139"/>
      <c r="E35" s="138"/>
      <c r="G35" s="126"/>
      <c r="H35" s="121"/>
      <c r="I35" s="133"/>
      <c r="J35" s="134"/>
      <c r="K35" s="131"/>
      <c r="L35" s="103"/>
      <c r="N35" s="100"/>
      <c r="O35" s="100"/>
      <c r="P35" s="100"/>
      <c r="Q35" s="100"/>
      <c r="S35" s="101"/>
      <c r="T35" s="101"/>
      <c r="V35" s="100"/>
      <c r="W35" s="100"/>
    </row>
    <row r="36" spans="1:23" ht="14.25" x14ac:dyDescent="0.15">
      <c r="A36" s="93"/>
      <c r="B36" s="96"/>
      <c r="C36" s="140"/>
      <c r="D36" s="139"/>
      <c r="E36" s="138"/>
      <c r="G36" s="126"/>
      <c r="H36" s="121"/>
      <c r="I36" s="133"/>
      <c r="J36" s="134"/>
      <c r="K36" s="131"/>
      <c r="L36" s="103"/>
      <c r="N36" s="100"/>
      <c r="O36" s="100"/>
      <c r="P36" s="100"/>
      <c r="Q36" s="100"/>
      <c r="S36" s="101"/>
      <c r="T36" s="101"/>
      <c r="V36" s="100"/>
      <c r="W36" s="100"/>
    </row>
    <row r="37" spans="1:23" ht="14.25" x14ac:dyDescent="0.15">
      <c r="A37" s="93"/>
      <c r="B37" s="96"/>
      <c r="C37" s="140"/>
      <c r="D37" s="139"/>
      <c r="E37" s="138"/>
      <c r="G37" s="126"/>
      <c r="H37" s="121"/>
      <c r="I37" s="133"/>
      <c r="J37" s="134"/>
      <c r="K37" s="131"/>
      <c r="L37" s="103"/>
      <c r="N37" s="100"/>
      <c r="O37" s="100"/>
      <c r="P37" s="100"/>
      <c r="Q37" s="100"/>
      <c r="S37" s="101"/>
      <c r="T37" s="101"/>
      <c r="V37" s="100"/>
      <c r="W37" s="100"/>
    </row>
    <row r="38" spans="1:23" ht="14.25" customHeight="1" x14ac:dyDescent="0.15">
      <c r="A38" s="93"/>
      <c r="B38" s="96"/>
      <c r="C38" s="140"/>
      <c r="D38" s="139"/>
      <c r="E38" s="138"/>
      <c r="G38" s="126"/>
      <c r="H38" s="121"/>
      <c r="I38" s="133"/>
      <c r="J38" s="134"/>
      <c r="K38" s="132"/>
      <c r="L38" s="103"/>
      <c r="N38" s="100"/>
      <c r="O38" s="100"/>
      <c r="P38" s="100"/>
      <c r="Q38" s="100"/>
      <c r="S38" s="101"/>
      <c r="T38" s="101"/>
      <c r="V38" s="128"/>
      <c r="W38" s="128"/>
    </row>
    <row r="39" spans="1:23" ht="14.25" x14ac:dyDescent="0.15">
      <c r="A39" s="93"/>
      <c r="B39" s="96"/>
      <c r="C39" s="140"/>
      <c r="D39" s="139"/>
      <c r="E39" s="138"/>
      <c r="G39" s="126"/>
      <c r="H39" s="121"/>
      <c r="I39" s="133"/>
      <c r="J39" s="134"/>
      <c r="K39" s="131"/>
      <c r="L39" s="103"/>
      <c r="N39" s="100"/>
      <c r="O39" s="100"/>
      <c r="P39" s="100"/>
      <c r="Q39" s="100"/>
      <c r="S39" s="101"/>
      <c r="T39" s="101"/>
      <c r="V39" s="100"/>
      <c r="W39" s="100"/>
    </row>
    <row r="40" spans="1:23" ht="14.25" x14ac:dyDescent="0.15">
      <c r="A40" s="141"/>
      <c r="B40" s="141"/>
      <c r="C40" s="142"/>
      <c r="D40" s="139"/>
      <c r="E40" s="138"/>
      <c r="G40" s="126"/>
      <c r="H40" s="121"/>
      <c r="I40" s="133"/>
      <c r="J40" s="135"/>
      <c r="K40" s="131"/>
      <c r="N40" s="100"/>
      <c r="O40" s="100"/>
      <c r="P40" s="100"/>
      <c r="Q40" s="100"/>
      <c r="S40" s="102"/>
      <c r="T40" s="102"/>
      <c r="V40" s="100"/>
      <c r="W40" s="100"/>
    </row>
    <row r="41" spans="1:23" ht="14.25" x14ac:dyDescent="0.15">
      <c r="A41" s="141"/>
      <c r="B41" s="141"/>
      <c r="C41" s="142"/>
      <c r="D41" s="142"/>
      <c r="E41" s="138"/>
      <c r="G41" s="126"/>
      <c r="H41" s="121"/>
      <c r="I41" s="133"/>
      <c r="J41" s="134"/>
      <c r="K41" s="131"/>
      <c r="N41" s="100"/>
      <c r="O41" s="100"/>
      <c r="P41" s="100"/>
      <c r="Q41" s="100"/>
      <c r="S41" s="101"/>
      <c r="T41" s="101"/>
      <c r="V41" s="100"/>
      <c r="W41" s="100"/>
    </row>
    <row r="42" spans="1:23" ht="17.25" x14ac:dyDescent="0.15">
      <c r="A42" s="91"/>
      <c r="B42" s="29" t="s">
        <v>92</v>
      </c>
      <c r="C42" s="91"/>
      <c r="D42" s="91"/>
      <c r="E42" s="91"/>
    </row>
  </sheetData>
  <mergeCells count="4">
    <mergeCell ref="A1:B1"/>
    <mergeCell ref="A2:B2"/>
    <mergeCell ref="G1:H1"/>
    <mergeCell ref="G2:H2"/>
  </mergeCells>
  <phoneticPr fontId="3"/>
  <printOptions horizontalCentered="1"/>
  <pageMargins left="0.39370078740157483" right="0.39370078740157483" top="0.39370078740157483" bottom="0.39370078740157483" header="0" footer="0"/>
  <pageSetup paperSize="9" scale="92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6"/>
  <sheetViews>
    <sheetView showGridLines="0" zoomScaleNormal="100" workbookViewId="0"/>
  </sheetViews>
  <sheetFormatPr defaultRowHeight="13.5" x14ac:dyDescent="0.15"/>
  <cols>
    <col min="1" max="2" width="5.625" style="4" customWidth="1"/>
    <col min="3" max="3" width="3.5" style="4" customWidth="1"/>
    <col min="4" max="4" width="16.625" style="4" customWidth="1"/>
    <col min="5" max="6" width="8.625" style="4" customWidth="1"/>
    <col min="7" max="7" width="24.625" style="4" customWidth="1"/>
    <col min="8" max="8" width="3.375" style="4" customWidth="1"/>
    <col min="9" max="10" width="5.625" style="4" customWidth="1"/>
    <col min="11" max="11" width="3.5" style="4" customWidth="1"/>
    <col min="12" max="12" width="16.625" style="4" customWidth="1"/>
    <col min="13" max="14" width="8.625" style="4" customWidth="1"/>
    <col min="15" max="15" width="24.625" style="4" customWidth="1"/>
    <col min="16" max="16384" width="9" style="4"/>
  </cols>
  <sheetData>
    <row r="1" spans="1:16" s="7" customFormat="1" ht="18" customHeight="1" x14ac:dyDescent="0.15">
      <c r="B1" s="431" t="s">
        <v>117</v>
      </c>
      <c r="C1" s="431"/>
      <c r="D1" s="445"/>
      <c r="E1" s="445"/>
      <c r="F1" s="445"/>
      <c r="G1" s="445"/>
      <c r="H1" s="445"/>
      <c r="I1" s="445"/>
      <c r="J1" s="445"/>
      <c r="K1" s="445"/>
      <c r="L1" s="445"/>
      <c r="M1" s="127"/>
      <c r="N1" s="127"/>
    </row>
    <row r="2" spans="1:16" ht="18" customHeight="1" x14ac:dyDescent="0.15">
      <c r="A2" s="109"/>
      <c r="B2" s="109"/>
      <c r="C2" s="109"/>
      <c r="D2" s="19"/>
      <c r="E2" s="450" t="s">
        <v>120</v>
      </c>
      <c r="F2" s="450"/>
      <c r="G2" s="19"/>
      <c r="H2" s="10"/>
      <c r="I2" s="9"/>
      <c r="J2" s="109"/>
      <c r="K2" s="109"/>
      <c r="L2" s="109"/>
    </row>
    <row r="3" spans="1:16" ht="18" customHeight="1" x14ac:dyDescent="0.15">
      <c r="B3" s="442" t="s">
        <v>59</v>
      </c>
      <c r="C3" s="442"/>
      <c r="D3" s="451"/>
      <c r="E3" s="451"/>
      <c r="F3" s="451"/>
      <c r="G3" s="451"/>
      <c r="H3" s="22"/>
      <c r="I3" s="453" t="s">
        <v>66</v>
      </c>
      <c r="J3" s="422"/>
      <c r="K3" s="457"/>
      <c r="L3" s="458"/>
      <c r="M3" s="15"/>
    </row>
    <row r="4" spans="1:16" ht="18" customHeight="1" x14ac:dyDescent="0.15">
      <c r="B4" s="442" t="s">
        <v>68</v>
      </c>
      <c r="C4" s="442"/>
      <c r="D4" s="432" t="str">
        <f>C9</f>
        <v/>
      </c>
      <c r="E4" s="433"/>
      <c r="F4" s="6" t="s">
        <v>69</v>
      </c>
      <c r="G4" s="105" t="str">
        <f>K9</f>
        <v/>
      </c>
      <c r="H4" s="15"/>
      <c r="I4" s="454" t="s">
        <v>82</v>
      </c>
      <c r="J4" s="455"/>
      <c r="K4" s="459"/>
      <c r="L4" s="460"/>
      <c r="M4" s="15"/>
    </row>
    <row r="5" spans="1:16" ht="18" customHeight="1" x14ac:dyDescent="0.15">
      <c r="B5" s="442" t="s">
        <v>60</v>
      </c>
      <c r="C5" s="442"/>
      <c r="D5" s="452"/>
      <c r="E5" s="452"/>
      <c r="F5" s="452"/>
      <c r="G5" s="23"/>
      <c r="H5" s="24"/>
      <c r="I5" s="454" t="s">
        <v>81</v>
      </c>
      <c r="J5" s="455"/>
      <c r="K5" s="461"/>
      <c r="L5" s="426"/>
      <c r="M5" s="15"/>
    </row>
    <row r="6" spans="1:16" ht="18" customHeight="1" x14ac:dyDescent="0.15">
      <c r="D6" s="120"/>
      <c r="E6" s="4" t="s">
        <v>80</v>
      </c>
      <c r="I6" s="454" t="s">
        <v>83</v>
      </c>
      <c r="J6" s="455"/>
      <c r="K6" s="461"/>
      <c r="L6" s="426"/>
      <c r="M6" s="15"/>
    </row>
    <row r="7" spans="1:16" ht="18" customHeight="1" x14ac:dyDescent="0.15">
      <c r="I7" s="456" t="s">
        <v>79</v>
      </c>
      <c r="J7" s="420"/>
      <c r="K7" s="423"/>
      <c r="L7" s="424"/>
      <c r="M7" s="15"/>
    </row>
    <row r="8" spans="1:16" ht="6.75" customHeight="1" x14ac:dyDescent="0.15"/>
    <row r="9" spans="1:16" ht="16.5" customHeight="1" thickBot="1" x14ac:dyDescent="0.2">
      <c r="A9" s="443" t="s">
        <v>14</v>
      </c>
      <c r="B9" s="444"/>
      <c r="C9" s="446" t="str">
        <f>IF(選手名簿!C1="","",選手名簿!C1)</f>
        <v/>
      </c>
      <c r="D9" s="447"/>
      <c r="E9" s="5"/>
      <c r="I9" s="443" t="s">
        <v>14</v>
      </c>
      <c r="J9" s="444"/>
      <c r="K9" s="446" t="str">
        <f>IF(選手名簿!I1="","",選手名簿!I1)</f>
        <v/>
      </c>
      <c r="L9" s="447"/>
      <c r="M9" s="18"/>
      <c r="N9" s="18"/>
    </row>
    <row r="10" spans="1:16" ht="16.5" customHeight="1" thickTop="1" x14ac:dyDescent="0.15">
      <c r="A10" s="438" t="s">
        <v>57</v>
      </c>
      <c r="B10" s="439"/>
      <c r="C10" s="448">
        <f>選手名簿!C2</f>
        <v>0</v>
      </c>
      <c r="D10" s="449"/>
      <c r="E10" s="5"/>
      <c r="I10" s="438" t="s">
        <v>57</v>
      </c>
      <c r="J10" s="439"/>
      <c r="K10" s="448">
        <f>選手名簿!I2</f>
        <v>0</v>
      </c>
      <c r="L10" s="449"/>
      <c r="M10" s="15"/>
      <c r="N10" s="15"/>
    </row>
    <row r="11" spans="1:16" ht="16.5" customHeight="1" x14ac:dyDescent="0.15">
      <c r="A11" s="436" t="s">
        <v>67</v>
      </c>
      <c r="B11" s="437"/>
      <c r="C11" s="425"/>
      <c r="D11" s="426"/>
      <c r="E11" s="5"/>
      <c r="I11" s="436" t="s">
        <v>67</v>
      </c>
      <c r="J11" s="437"/>
      <c r="K11" s="425"/>
      <c r="L11" s="426"/>
      <c r="M11" s="16"/>
      <c r="N11" s="16"/>
      <c r="O11" s="108"/>
    </row>
    <row r="12" spans="1:16" ht="16.5" customHeight="1" x14ac:dyDescent="0.15">
      <c r="A12" s="436" t="s">
        <v>67</v>
      </c>
      <c r="B12" s="437"/>
      <c r="C12" s="425"/>
      <c r="D12" s="426"/>
      <c r="E12" s="5"/>
      <c r="I12" s="436" t="s">
        <v>67</v>
      </c>
      <c r="J12" s="437"/>
      <c r="K12" s="425"/>
      <c r="L12" s="426"/>
      <c r="M12" s="15"/>
      <c r="N12" s="15"/>
    </row>
    <row r="13" spans="1:16" ht="16.5" customHeight="1" x14ac:dyDescent="0.15">
      <c r="A13" s="436" t="s">
        <v>121</v>
      </c>
      <c r="B13" s="437"/>
      <c r="C13" s="425"/>
      <c r="D13" s="426"/>
      <c r="E13" s="5"/>
      <c r="I13" s="436" t="s">
        <v>121</v>
      </c>
      <c r="J13" s="437"/>
      <c r="K13" s="425"/>
      <c r="L13" s="426"/>
      <c r="M13" s="15"/>
      <c r="N13" s="15"/>
      <c r="O13" s="110"/>
    </row>
    <row r="14" spans="1:16" ht="16.5" customHeight="1" x14ac:dyDescent="0.15">
      <c r="A14" s="436" t="s">
        <v>103</v>
      </c>
      <c r="B14" s="437"/>
      <c r="C14" s="425"/>
      <c r="D14" s="426"/>
      <c r="E14" s="5"/>
      <c r="F14" s="14"/>
      <c r="G14" s="14"/>
      <c r="H14" s="5"/>
      <c r="I14" s="436" t="s">
        <v>103</v>
      </c>
      <c r="J14" s="437"/>
      <c r="K14" s="425"/>
      <c r="L14" s="426"/>
      <c r="M14" s="17"/>
      <c r="N14" s="17"/>
      <c r="O14" s="110"/>
    </row>
    <row r="15" spans="1:16" ht="16.5" customHeight="1" x14ac:dyDescent="0.15">
      <c r="A15" s="440"/>
      <c r="B15" s="441"/>
      <c r="C15" s="427"/>
      <c r="D15" s="428"/>
      <c r="E15" s="5"/>
      <c r="G15" s="111"/>
      <c r="I15" s="440"/>
      <c r="J15" s="441"/>
      <c r="K15" s="427"/>
      <c r="L15" s="428"/>
      <c r="M15" s="16"/>
      <c r="N15" s="16"/>
      <c r="P15" s="431"/>
    </row>
    <row r="16" spans="1:16" ht="18" customHeight="1" x14ac:dyDescent="0.15">
      <c r="A16" s="434" t="s">
        <v>65</v>
      </c>
      <c r="B16" s="435"/>
      <c r="C16" s="429"/>
      <c r="D16" s="430"/>
      <c r="E16" s="5"/>
      <c r="I16" s="434" t="s">
        <v>65</v>
      </c>
      <c r="J16" s="435"/>
      <c r="K16" s="429"/>
      <c r="L16" s="430"/>
      <c r="M16" s="16"/>
      <c r="N16" s="16"/>
      <c r="P16" s="431"/>
    </row>
    <row r="17" spans="1:16" ht="7.5" customHeight="1" x14ac:dyDescent="0.15">
      <c r="D17" s="25"/>
      <c r="L17" s="25"/>
      <c r="P17" s="431"/>
    </row>
    <row r="18" spans="1:16" ht="18" customHeight="1" thickBot="1" x14ac:dyDescent="0.2">
      <c r="A18" s="32" t="s">
        <v>38</v>
      </c>
      <c r="B18" s="21" t="s">
        <v>58</v>
      </c>
      <c r="C18" s="417" t="s">
        <v>122</v>
      </c>
      <c r="D18" s="418"/>
      <c r="E18" s="417" t="s">
        <v>123</v>
      </c>
      <c r="F18" s="418"/>
      <c r="G18" s="107" t="s">
        <v>124</v>
      </c>
      <c r="I18" s="32" t="s">
        <v>38</v>
      </c>
      <c r="J18" s="21" t="s">
        <v>58</v>
      </c>
      <c r="K18" s="417" t="s">
        <v>122</v>
      </c>
      <c r="L18" s="418"/>
      <c r="M18" s="417" t="s">
        <v>123</v>
      </c>
      <c r="N18" s="418"/>
      <c r="O18" s="119" t="s">
        <v>124</v>
      </c>
      <c r="P18" s="431"/>
    </row>
    <row r="19" spans="1:16" s="6" customFormat="1" ht="18" customHeight="1" thickTop="1" x14ac:dyDescent="0.15">
      <c r="A19" s="112"/>
      <c r="B19" s="13" t="str">
        <f>IF(A19="","",VLOOKUP(A19,選手名簿!A:E,2,FALSE))</f>
        <v/>
      </c>
      <c r="C19" s="413" t="str">
        <f>IF(A19="","",VLOOKUP(A19,選手名簿!A:E,3,FALSE))</f>
        <v/>
      </c>
      <c r="D19" s="414"/>
      <c r="E19" s="413" t="str">
        <f>IF(A19="","",VLOOKUP(A19,選手名簿!A:E,4,FALSE))</f>
        <v/>
      </c>
      <c r="F19" s="414"/>
      <c r="G19" s="35" t="str">
        <f>IF(A19="","",VLOOKUP(A19,選手名簿!A:E,5,FALSE))</f>
        <v/>
      </c>
      <c r="I19" s="112"/>
      <c r="J19" s="13" t="str">
        <f>IF(I19="","",VLOOKUP(I19,選手名簿!G:K,2,FALSE))</f>
        <v/>
      </c>
      <c r="K19" s="413" t="str">
        <f>IF(I19="","",VLOOKUP(I19,選手名簿!G:K,3,FALSE))</f>
        <v/>
      </c>
      <c r="L19" s="414"/>
      <c r="M19" s="413" t="str">
        <f>IF(I19="","",VLOOKUP(I19,選手名簿!G:K,4,FALSE))</f>
        <v/>
      </c>
      <c r="N19" s="414"/>
      <c r="O19" s="106" t="str">
        <f>IF(I19="","",VLOOKUP(I19,選手名簿!G:K,5,FALSE))</f>
        <v/>
      </c>
    </row>
    <row r="20" spans="1:16" s="6" customFormat="1" ht="18" customHeight="1" x14ac:dyDescent="0.15">
      <c r="A20" s="113"/>
      <c r="B20" s="11" t="str">
        <f>IF(A20="","",VLOOKUP(A20,選手名簿!A:E,2,FALSE))</f>
        <v/>
      </c>
      <c r="C20" s="410" t="str">
        <f>IF(A20="","",VLOOKUP(A20,選手名簿!A:E,3,FALSE))</f>
        <v/>
      </c>
      <c r="D20" s="419"/>
      <c r="E20" s="410" t="str">
        <f>IF(A20="","",VLOOKUP(A20,選手名簿!A:E,4,FALSE))</f>
        <v/>
      </c>
      <c r="F20" s="419"/>
      <c r="G20" s="33" t="str">
        <f>IF(A20="","",VLOOKUP(A20,選手名簿!A:E,5,FALSE))</f>
        <v/>
      </c>
      <c r="I20" s="113"/>
      <c r="J20" s="11" t="str">
        <f>IF(I20="","",VLOOKUP(I20,選手名簿!G:K,2,FALSE))</f>
        <v/>
      </c>
      <c r="K20" s="410" t="str">
        <f>IF(I20="","",VLOOKUP(I20,選手名簿!G:K,3,FALSE))</f>
        <v/>
      </c>
      <c r="L20" s="419"/>
      <c r="M20" s="409" t="str">
        <f>IF(I20="","",VLOOKUP(I20,選手名簿!G:K,4,FALSE))</f>
        <v/>
      </c>
      <c r="N20" s="410"/>
      <c r="O20" s="117" t="str">
        <f>IF(I20="","",VLOOKUP(I20,選手名簿!G:K,5,FALSE))</f>
        <v/>
      </c>
    </row>
    <row r="21" spans="1:16" s="6" customFormat="1" ht="18" customHeight="1" x14ac:dyDescent="0.15">
      <c r="A21" s="113"/>
      <c r="B21" s="11" t="str">
        <f>IF(A21="","",VLOOKUP(A21,選手名簿!A:E,2,FALSE))</f>
        <v/>
      </c>
      <c r="C21" s="410" t="str">
        <f>IF(A21="","",VLOOKUP(A21,選手名簿!A:E,3,FALSE))</f>
        <v/>
      </c>
      <c r="D21" s="419"/>
      <c r="E21" s="410" t="str">
        <f>IF(A21="","",VLOOKUP(A21,選手名簿!A:E,4,FALSE))</f>
        <v/>
      </c>
      <c r="F21" s="419"/>
      <c r="G21" s="33" t="str">
        <f>IF(A21="","",VLOOKUP(A21,選手名簿!A:E,5,FALSE))</f>
        <v/>
      </c>
      <c r="I21" s="113"/>
      <c r="J21" s="11" t="str">
        <f>IF(I21="","",VLOOKUP(I21,選手名簿!G:K,2,FALSE))</f>
        <v/>
      </c>
      <c r="K21" s="410" t="str">
        <f>IF(I21="","",VLOOKUP(I21,選手名簿!G:K,3,FALSE))</f>
        <v/>
      </c>
      <c r="L21" s="419"/>
      <c r="M21" s="409" t="str">
        <f>IF(I21="","",VLOOKUP(I21,選手名簿!G:K,4,FALSE))</f>
        <v/>
      </c>
      <c r="N21" s="410"/>
      <c r="O21" s="117" t="str">
        <f>IF(I21="","",VLOOKUP(I21,選手名簿!G:K,5,FALSE))</f>
        <v/>
      </c>
    </row>
    <row r="22" spans="1:16" s="6" customFormat="1" ht="18" customHeight="1" x14ac:dyDescent="0.15">
      <c r="A22" s="113"/>
      <c r="B22" s="11" t="str">
        <f>IF(A22="","",VLOOKUP(A22,選手名簿!A:E,2,FALSE))</f>
        <v/>
      </c>
      <c r="C22" s="410" t="str">
        <f>IF(A22="","",VLOOKUP(A22,選手名簿!A:E,3,FALSE))</f>
        <v/>
      </c>
      <c r="D22" s="419"/>
      <c r="E22" s="409" t="str">
        <f>IF(A22="","",VLOOKUP(A22,選手名簿!A:E,4,FALSE))</f>
        <v/>
      </c>
      <c r="F22" s="410"/>
      <c r="G22" s="33" t="str">
        <f>IF(A22="","",VLOOKUP(A22,選手名簿!A:E,5,FALSE))</f>
        <v/>
      </c>
      <c r="I22" s="113"/>
      <c r="J22" s="11" t="str">
        <f>IF(I22="","",VLOOKUP(I22,選手名簿!G:K,2,FALSE))</f>
        <v/>
      </c>
      <c r="K22" s="410" t="str">
        <f>IF(I22="","",VLOOKUP(I22,選手名簿!G:K,3,FALSE))</f>
        <v/>
      </c>
      <c r="L22" s="419"/>
      <c r="M22" s="409" t="str">
        <f>IF(I22="","",VLOOKUP(I22,選手名簿!G:K,4,FALSE))</f>
        <v/>
      </c>
      <c r="N22" s="410"/>
      <c r="O22" s="117" t="str">
        <f>IF(I22="","",VLOOKUP(I22,選手名簿!G:K,5,FALSE))</f>
        <v/>
      </c>
    </row>
    <row r="23" spans="1:16" s="6" customFormat="1" ht="18" customHeight="1" x14ac:dyDescent="0.15">
      <c r="A23" s="113"/>
      <c r="B23" s="11" t="str">
        <f>IF(A23="","",VLOOKUP(A23,選手名簿!A:E,2,FALSE))</f>
        <v/>
      </c>
      <c r="C23" s="410" t="str">
        <f>IF(A23="","",VLOOKUP(A23,選手名簿!A:E,3,FALSE))</f>
        <v/>
      </c>
      <c r="D23" s="419"/>
      <c r="E23" s="409" t="str">
        <f>IF(A23="","",VLOOKUP(A23,選手名簿!A:E,4,FALSE))</f>
        <v/>
      </c>
      <c r="F23" s="410"/>
      <c r="G23" s="33" t="str">
        <f>IF(A23="","",VLOOKUP(A23,選手名簿!A:E,5,FALSE))</f>
        <v/>
      </c>
      <c r="I23" s="113"/>
      <c r="J23" s="11" t="str">
        <f>IF(I23="","",VLOOKUP(I23,選手名簿!G:K,2,FALSE))</f>
        <v/>
      </c>
      <c r="K23" s="410" t="str">
        <f>IF(I23="","",VLOOKUP(I23,選手名簿!G:K,3,FALSE))</f>
        <v/>
      </c>
      <c r="L23" s="419"/>
      <c r="M23" s="409" t="str">
        <f>IF(I23="","",VLOOKUP(I23,選手名簿!G:K,4,FALSE))</f>
        <v/>
      </c>
      <c r="N23" s="410"/>
      <c r="O23" s="117" t="str">
        <f>IF(I23="","",VLOOKUP(I23,選手名簿!G:K,5,FALSE))</f>
        <v/>
      </c>
    </row>
    <row r="24" spans="1:16" s="6" customFormat="1" ht="18" customHeight="1" x14ac:dyDescent="0.15">
      <c r="A24" s="113"/>
      <c r="B24" s="11" t="str">
        <f>IF(A24="","",VLOOKUP(A24,選手名簿!A:E,2,FALSE))</f>
        <v/>
      </c>
      <c r="C24" s="410" t="str">
        <f>IF(A24="","",VLOOKUP(A24,選手名簿!A:E,3,FALSE))</f>
        <v/>
      </c>
      <c r="D24" s="419"/>
      <c r="E24" s="409" t="str">
        <f>IF(A24="","",VLOOKUP(A24,選手名簿!A:E,4,FALSE))</f>
        <v/>
      </c>
      <c r="F24" s="410"/>
      <c r="G24" s="33" t="str">
        <f>IF(A24="","",VLOOKUP(A24,選手名簿!A:E,5,FALSE))</f>
        <v/>
      </c>
      <c r="I24" s="113"/>
      <c r="J24" s="11" t="str">
        <f>IF(I24="","",VLOOKUP(I24,選手名簿!G:K,2,FALSE))</f>
        <v/>
      </c>
      <c r="K24" s="410" t="str">
        <f>IF(I24="","",VLOOKUP(I24,選手名簿!G:K,3,FALSE))</f>
        <v/>
      </c>
      <c r="L24" s="419"/>
      <c r="M24" s="409" t="str">
        <f>IF(I24="","",VLOOKUP(I24,選手名簿!G:K,4,FALSE))</f>
        <v/>
      </c>
      <c r="N24" s="410"/>
      <c r="O24" s="117" t="str">
        <f>IF(I24="","",VLOOKUP(I24,選手名簿!G:K,5,FALSE))</f>
        <v/>
      </c>
    </row>
    <row r="25" spans="1:16" s="6" customFormat="1" ht="18" customHeight="1" x14ac:dyDescent="0.15">
      <c r="A25" s="113"/>
      <c r="B25" s="11" t="str">
        <f>IF(A25="","",VLOOKUP(A25,選手名簿!A:E,2,FALSE))</f>
        <v/>
      </c>
      <c r="C25" s="410" t="str">
        <f>IF(A25="","",VLOOKUP(A25,選手名簿!A:E,3,FALSE))</f>
        <v/>
      </c>
      <c r="D25" s="419"/>
      <c r="E25" s="409" t="str">
        <f>IF(A25="","",VLOOKUP(A25,選手名簿!A:E,4,FALSE))</f>
        <v/>
      </c>
      <c r="F25" s="410"/>
      <c r="G25" s="33" t="str">
        <f>IF(A25="","",VLOOKUP(A25,選手名簿!A:E,5,FALSE))</f>
        <v/>
      </c>
      <c r="I25" s="113"/>
      <c r="J25" s="11" t="str">
        <f>IF(I25="","",VLOOKUP(I25,選手名簿!G:K,2,FALSE))</f>
        <v/>
      </c>
      <c r="K25" s="410" t="str">
        <f>IF(I25="","",VLOOKUP(I25,選手名簿!G:K,3,FALSE))</f>
        <v/>
      </c>
      <c r="L25" s="419"/>
      <c r="M25" s="409" t="str">
        <f>IF(I25="","",VLOOKUP(I25,選手名簿!G:K,4,FALSE))</f>
        <v/>
      </c>
      <c r="N25" s="410"/>
      <c r="O25" s="117" t="str">
        <f>IF(I25="","",VLOOKUP(I25,選手名簿!G:K,5,FALSE))</f>
        <v/>
      </c>
    </row>
    <row r="26" spans="1:16" s="6" customFormat="1" ht="18" customHeight="1" x14ac:dyDescent="0.15">
      <c r="A26" s="113"/>
      <c r="B26" s="11" t="str">
        <f>IF(A26="","",VLOOKUP(A26,選手名簿!A:E,2,FALSE))</f>
        <v/>
      </c>
      <c r="C26" s="410" t="str">
        <f>IF(A26="","",VLOOKUP(A26,選手名簿!A:E,3,FALSE))</f>
        <v/>
      </c>
      <c r="D26" s="419"/>
      <c r="E26" s="409" t="str">
        <f>IF(A26="","",VLOOKUP(A26,選手名簿!A:E,4,FALSE))</f>
        <v/>
      </c>
      <c r="F26" s="410"/>
      <c r="G26" s="33" t="str">
        <f>IF(A26="","",VLOOKUP(A26,選手名簿!A:E,5,FALSE))</f>
        <v/>
      </c>
      <c r="I26" s="113"/>
      <c r="J26" s="11" t="str">
        <f>IF(I26="","",VLOOKUP(I26,選手名簿!G:K,2,FALSE))</f>
        <v/>
      </c>
      <c r="K26" s="410" t="str">
        <f>IF(I26="","",VLOOKUP(I26,選手名簿!G:K,3,FALSE))</f>
        <v/>
      </c>
      <c r="L26" s="419"/>
      <c r="M26" s="409" t="str">
        <f>IF(I26="","",VLOOKUP(I26,選手名簿!G:K,4,FALSE))</f>
        <v/>
      </c>
      <c r="N26" s="410"/>
      <c r="O26" s="117" t="str">
        <f>IF(I26="","",VLOOKUP(I26,選手名簿!G:K,5,FALSE))</f>
        <v/>
      </c>
    </row>
    <row r="27" spans="1:16" s="6" customFormat="1" ht="18" customHeight="1" x14ac:dyDescent="0.15">
      <c r="A27" s="113"/>
      <c r="B27" s="11" t="str">
        <f>IF(A27="","",VLOOKUP(A27,選手名簿!A:E,2,FALSE))</f>
        <v/>
      </c>
      <c r="C27" s="410" t="str">
        <f>IF(A27="","",VLOOKUP(A27,選手名簿!A:E,3,FALSE))</f>
        <v/>
      </c>
      <c r="D27" s="419"/>
      <c r="E27" s="409" t="str">
        <f>IF(A27="","",VLOOKUP(A27,選手名簿!A:E,4,FALSE))</f>
        <v/>
      </c>
      <c r="F27" s="410"/>
      <c r="G27" s="33" t="str">
        <f>IF(A27="","",VLOOKUP(A27,選手名簿!A:E,5,FALSE))</f>
        <v/>
      </c>
      <c r="I27" s="113"/>
      <c r="J27" s="11" t="str">
        <f>IF(I27="","",VLOOKUP(I27,選手名簿!G:K,2,FALSE))</f>
        <v/>
      </c>
      <c r="K27" s="410" t="str">
        <f>IF(I27="","",VLOOKUP(I27,選手名簿!G:K,3,FALSE))</f>
        <v/>
      </c>
      <c r="L27" s="419"/>
      <c r="M27" s="409" t="str">
        <f>IF(I27="","",VLOOKUP(I27,選手名簿!G:K,4,FALSE))</f>
        <v/>
      </c>
      <c r="N27" s="410"/>
      <c r="O27" s="117" t="str">
        <f>IF(I27="","",VLOOKUP(I27,選手名簿!G:K,5,FALSE))</f>
        <v/>
      </c>
    </row>
    <row r="28" spans="1:16" s="6" customFormat="1" ht="18" customHeight="1" x14ac:dyDescent="0.15">
      <c r="A28" s="113"/>
      <c r="B28" s="11" t="str">
        <f>IF(A28="","",VLOOKUP(A28,選手名簿!A:E,2,FALSE))</f>
        <v/>
      </c>
      <c r="C28" s="410" t="str">
        <f>IF(A28="","",VLOOKUP(A28,選手名簿!A:E,3,FALSE))</f>
        <v/>
      </c>
      <c r="D28" s="419"/>
      <c r="E28" s="409" t="str">
        <f>IF(A28="","",VLOOKUP(A28,選手名簿!A:E,4,FALSE))</f>
        <v/>
      </c>
      <c r="F28" s="410"/>
      <c r="G28" s="33" t="str">
        <f>IF(A28="","",VLOOKUP(A28,選手名簿!A:E,5,FALSE))</f>
        <v/>
      </c>
      <c r="I28" s="113"/>
      <c r="J28" s="11" t="str">
        <f>IF(I28="","",VLOOKUP(I28,選手名簿!G:K,2,FALSE))</f>
        <v/>
      </c>
      <c r="K28" s="410" t="str">
        <f>IF(I28="","",VLOOKUP(I28,選手名簿!G:K,3,FALSE))</f>
        <v/>
      </c>
      <c r="L28" s="419"/>
      <c r="M28" s="409" t="str">
        <f>IF(I28="","",VLOOKUP(I28,選手名簿!G:K,4,FALSE))</f>
        <v/>
      </c>
      <c r="N28" s="410"/>
      <c r="O28" s="117" t="str">
        <f>IF(I28="","",VLOOKUP(I28,選手名簿!G:K,5,FALSE))</f>
        <v/>
      </c>
    </row>
    <row r="29" spans="1:16" s="6" customFormat="1" ht="18" customHeight="1" x14ac:dyDescent="0.15">
      <c r="A29" s="114"/>
      <c r="B29" s="12" t="str">
        <f>IF(A29="","",VLOOKUP(A29,選手名簿!A:E,2,FALSE))</f>
        <v/>
      </c>
      <c r="C29" s="412" t="str">
        <f>IF(A29="","",VLOOKUP(A29,選手名簿!A:E,3,FALSE))</f>
        <v/>
      </c>
      <c r="D29" s="420"/>
      <c r="E29" s="411" t="str">
        <f>IF(A29="","",VLOOKUP(A29,選手名簿!A:E,4,FALSE))</f>
        <v/>
      </c>
      <c r="F29" s="412"/>
      <c r="G29" s="34" t="str">
        <f>IF(A29="","",VLOOKUP(A29,選手名簿!A:E,5,FALSE))</f>
        <v/>
      </c>
      <c r="I29" s="114"/>
      <c r="J29" s="12" t="str">
        <f>IF(I29="","",VLOOKUP(I29,選手名簿!G:K,2,FALSE))</f>
        <v/>
      </c>
      <c r="K29" s="412" t="str">
        <f>IF(I29="","",VLOOKUP(I29,選手名簿!G:K,3,FALSE))</f>
        <v/>
      </c>
      <c r="L29" s="420"/>
      <c r="M29" s="411" t="str">
        <f>IF(I29="","",VLOOKUP(I29,選手名簿!G:K,4,FALSE))</f>
        <v/>
      </c>
      <c r="N29" s="412"/>
      <c r="O29" s="122" t="str">
        <f>IF(I29="","",VLOOKUP(I29,選手名簿!G:K,5,FALSE))</f>
        <v/>
      </c>
    </row>
    <row r="30" spans="1:16" s="6" customFormat="1" ht="18" customHeight="1" x14ac:dyDescent="0.15">
      <c r="A30" s="112"/>
      <c r="B30" s="13" t="str">
        <f>IF(A30="","",VLOOKUP(A30,選手名簿!A:E,2,FALSE))</f>
        <v/>
      </c>
      <c r="C30" s="421" t="str">
        <f>IF(A30="","",VLOOKUP(A30,選手名簿!A:E,3,FALSE))</f>
        <v/>
      </c>
      <c r="D30" s="422"/>
      <c r="E30" s="415" t="str">
        <f>IF(A30="","",VLOOKUP(A30,選手名簿!A:E,4,FALSE))</f>
        <v/>
      </c>
      <c r="F30" s="416"/>
      <c r="G30" s="35" t="str">
        <f>IF(A30="","",VLOOKUP(A30,選手名簿!A:E,5,FALSE))</f>
        <v/>
      </c>
      <c r="I30" s="112"/>
      <c r="J30" s="13" t="str">
        <f>IF(I30="","",VLOOKUP(I30,選手名簿!G:K,2,FALSE))</f>
        <v/>
      </c>
      <c r="K30" s="421" t="str">
        <f>IF(I30="","",VLOOKUP(I30,選手名簿!G:K,3,FALSE))</f>
        <v/>
      </c>
      <c r="L30" s="422"/>
      <c r="M30" s="415" t="str">
        <f>IF(I30="","",VLOOKUP(I30,選手名簿!G:K,4,FALSE))</f>
        <v/>
      </c>
      <c r="N30" s="416"/>
      <c r="O30" s="118" t="str">
        <f>IF(I30="","",VLOOKUP(I30,選手名簿!G:K,5,FALSE))</f>
        <v/>
      </c>
    </row>
    <row r="31" spans="1:16" s="6" customFormat="1" ht="18" customHeight="1" x14ac:dyDescent="0.15">
      <c r="A31" s="113"/>
      <c r="B31" s="11" t="str">
        <f>IF(A31="","",VLOOKUP(A31,選手名簿!A:E,2,FALSE))</f>
        <v/>
      </c>
      <c r="C31" s="410" t="str">
        <f>IF(A31="","",VLOOKUP(A31,選手名簿!A:E,3,FALSE))</f>
        <v/>
      </c>
      <c r="D31" s="419"/>
      <c r="E31" s="409" t="str">
        <f>IF(A31="","",VLOOKUP(A31,選手名簿!A:E,4,FALSE))</f>
        <v/>
      </c>
      <c r="F31" s="410"/>
      <c r="G31" s="33" t="str">
        <f>IF(A31="","",VLOOKUP(A31,選手名簿!A:E,5,FALSE))</f>
        <v/>
      </c>
      <c r="I31" s="113"/>
      <c r="J31" s="11" t="str">
        <f>IF(I31="","",VLOOKUP(I31,選手名簿!G:K,2,FALSE))</f>
        <v/>
      </c>
      <c r="K31" s="410" t="str">
        <f>IF(I31="","",VLOOKUP(I31,選手名簿!G:K,3,FALSE))</f>
        <v/>
      </c>
      <c r="L31" s="419"/>
      <c r="M31" s="409" t="str">
        <f>IF(I31="","",VLOOKUP(I31,選手名簿!G:K,4,FALSE))</f>
        <v/>
      </c>
      <c r="N31" s="410"/>
      <c r="O31" s="117" t="str">
        <f>IF(I31="","",VLOOKUP(I31,選手名簿!G:K,5,FALSE))</f>
        <v/>
      </c>
    </row>
    <row r="32" spans="1:16" s="6" customFormat="1" ht="18" customHeight="1" x14ac:dyDescent="0.15">
      <c r="A32" s="112"/>
      <c r="B32" s="11" t="str">
        <f>IF(A32="","",VLOOKUP(A32,選手名簿!A:E,2,FALSE))</f>
        <v/>
      </c>
      <c r="C32" s="410" t="str">
        <f>IF(A32="","",VLOOKUP(A32,選手名簿!A:E,3,FALSE))</f>
        <v/>
      </c>
      <c r="D32" s="419"/>
      <c r="E32" s="409" t="str">
        <f>IF(A32="","",VLOOKUP(A32,選手名簿!A:E,4,FALSE))</f>
        <v/>
      </c>
      <c r="F32" s="410"/>
      <c r="G32" s="33" t="str">
        <f>IF(A32="","",VLOOKUP(A32,選手名簿!A:E,5,FALSE))</f>
        <v/>
      </c>
      <c r="I32" s="113"/>
      <c r="J32" s="11" t="str">
        <f>IF(I32="","",VLOOKUP(I32,選手名簿!G:K,2,FALSE))</f>
        <v/>
      </c>
      <c r="K32" s="410" t="str">
        <f>IF(I32="","",VLOOKUP(I32,選手名簿!G:K,3,FALSE))</f>
        <v/>
      </c>
      <c r="L32" s="419"/>
      <c r="M32" s="409" t="str">
        <f>IF(I32="","",VLOOKUP(I32,選手名簿!G:K,4,FALSE))</f>
        <v/>
      </c>
      <c r="N32" s="410"/>
      <c r="O32" s="117" t="str">
        <f>IF(I32="","",VLOOKUP(I32,選手名簿!G:K,5,FALSE))</f>
        <v/>
      </c>
    </row>
    <row r="33" spans="1:15" s="6" customFormat="1" ht="18" customHeight="1" x14ac:dyDescent="0.15">
      <c r="A33" s="113"/>
      <c r="B33" s="11" t="str">
        <f>IF(A33="","",VLOOKUP(A33,選手名簿!A:E,2,FALSE))</f>
        <v/>
      </c>
      <c r="C33" s="410" t="str">
        <f>IF(A33="","",VLOOKUP(A33,選手名簿!A:E,3,FALSE))</f>
        <v/>
      </c>
      <c r="D33" s="419"/>
      <c r="E33" s="409" t="str">
        <f>IF(A33="","",VLOOKUP(A33,選手名簿!A:E,4,FALSE))</f>
        <v/>
      </c>
      <c r="F33" s="410"/>
      <c r="G33" s="33" t="str">
        <f>IF(A33="","",VLOOKUP(A33,選手名簿!A:E,5,FALSE))</f>
        <v/>
      </c>
      <c r="I33" s="113"/>
      <c r="J33" s="11" t="str">
        <f>IF(I33="","",VLOOKUP(I33,選手名簿!G:K,2,FALSE))</f>
        <v/>
      </c>
      <c r="K33" s="410" t="str">
        <f>IF(I33="","",VLOOKUP(I33,選手名簿!G:K,3,FALSE))</f>
        <v/>
      </c>
      <c r="L33" s="419"/>
      <c r="M33" s="409" t="str">
        <f>IF(I33="","",VLOOKUP(I33,選手名簿!G:K,4,FALSE))</f>
        <v/>
      </c>
      <c r="N33" s="410"/>
      <c r="O33" s="117" t="str">
        <f>IF(I33="","",VLOOKUP(I33,選手名簿!G:K,5,FALSE))</f>
        <v/>
      </c>
    </row>
    <row r="34" spans="1:15" s="6" customFormat="1" ht="18" customHeight="1" x14ac:dyDescent="0.15">
      <c r="A34" s="112"/>
      <c r="B34" s="11" t="str">
        <f>IF(A34="","",VLOOKUP(A34,選手名簿!A:E,2,FALSE))</f>
        <v/>
      </c>
      <c r="C34" s="410" t="str">
        <f>IF(A34="","",VLOOKUP(A34,選手名簿!A:E,3,FALSE))</f>
        <v/>
      </c>
      <c r="D34" s="419"/>
      <c r="E34" s="409" t="str">
        <f>IF(A34="","",VLOOKUP(A34,選手名簿!A:E,4,FALSE))</f>
        <v/>
      </c>
      <c r="F34" s="410"/>
      <c r="G34" s="33" t="str">
        <f>IF(A34="","",VLOOKUP(A34,選手名簿!A:E,5,FALSE))</f>
        <v/>
      </c>
      <c r="I34" s="113"/>
      <c r="J34" s="11" t="str">
        <f>IF(I34="","",VLOOKUP(I34,選手名簿!G:K,2,FALSE))</f>
        <v/>
      </c>
      <c r="K34" s="410" t="str">
        <f>IF(I34="","",VLOOKUP(I34,選手名簿!G:K,3,FALSE))</f>
        <v/>
      </c>
      <c r="L34" s="419"/>
      <c r="M34" s="409" t="str">
        <f>IF(I34="","",VLOOKUP(I34,選手名簿!G:K,4,FALSE))</f>
        <v/>
      </c>
      <c r="N34" s="410"/>
      <c r="O34" s="117" t="str">
        <f>IF(I34="","",VLOOKUP(I34,選手名簿!G:K,5,FALSE))</f>
        <v/>
      </c>
    </row>
    <row r="35" spans="1:15" s="6" customFormat="1" ht="18" customHeight="1" x14ac:dyDescent="0.15">
      <c r="A35" s="113"/>
      <c r="B35" s="11" t="str">
        <f>IF(A35="","",VLOOKUP(A35,選手名簿!A:E,2,FALSE))</f>
        <v/>
      </c>
      <c r="C35" s="410" t="str">
        <f>IF(A35="","",VLOOKUP(A35,選手名簿!A:E,3,FALSE))</f>
        <v/>
      </c>
      <c r="D35" s="419"/>
      <c r="E35" s="409" t="str">
        <f>IF(A35="","",VLOOKUP(A35,選手名簿!A:E,4,FALSE))</f>
        <v/>
      </c>
      <c r="F35" s="410"/>
      <c r="G35" s="33" t="str">
        <f>IF(A35="","",VLOOKUP(A35,選手名簿!A:E,5,FALSE))</f>
        <v/>
      </c>
      <c r="I35" s="113"/>
      <c r="J35" s="11" t="str">
        <f>IF(I35="","",VLOOKUP(I35,選手名簿!G:K,2,FALSE))</f>
        <v/>
      </c>
      <c r="K35" s="410" t="str">
        <f>IF(I35="","",VLOOKUP(I35,選手名簿!G:K,3,FALSE))</f>
        <v/>
      </c>
      <c r="L35" s="419"/>
      <c r="M35" s="409" t="str">
        <f>IF(I35="","",VLOOKUP(I35,選手名簿!G:K,4,FALSE))</f>
        <v/>
      </c>
      <c r="N35" s="410"/>
      <c r="O35" s="117" t="str">
        <f>IF(I35="","",VLOOKUP(I35,選手名簿!G:K,5,FALSE))</f>
        <v/>
      </c>
    </row>
    <row r="36" spans="1:15" s="6" customFormat="1" ht="18" customHeight="1" x14ac:dyDescent="0.15">
      <c r="A36" s="114"/>
      <c r="B36" s="12" t="str">
        <f>IF(A36="","",VLOOKUP(A36,選手名簿!A:E,2,FALSE))</f>
        <v/>
      </c>
      <c r="C36" s="412" t="str">
        <f>IF(A36="","",VLOOKUP(A36,選手名簿!A:E,3,FALSE))</f>
        <v/>
      </c>
      <c r="D36" s="420"/>
      <c r="E36" s="411" t="str">
        <f>IF(A36="","",VLOOKUP(A36,選手名簿!A:E,4,FALSE))</f>
        <v/>
      </c>
      <c r="F36" s="412"/>
      <c r="G36" s="34" t="str">
        <f>IF(A36="","",VLOOKUP(A36,選手名簿!A:E,5,FALSE))</f>
        <v/>
      </c>
      <c r="I36" s="114"/>
      <c r="J36" s="12" t="str">
        <f>IF(I36="","",VLOOKUP(I36,選手名簿!G:K,2,FALSE))</f>
        <v/>
      </c>
      <c r="K36" s="412" t="str">
        <f>IF(I36="","",VLOOKUP(I36,選手名簿!G:K,3,FALSE))</f>
        <v/>
      </c>
      <c r="L36" s="420"/>
      <c r="M36" s="411" t="str">
        <f>IF(I36="","",VLOOKUP(I36,選手名簿!G:K,4,FALSE))</f>
        <v/>
      </c>
      <c r="N36" s="412"/>
      <c r="O36" s="122" t="str">
        <f>IF(I36="","",VLOOKUP(I36,選手名簿!G:K,5,FALSE))</f>
        <v/>
      </c>
    </row>
  </sheetData>
  <mergeCells count="128">
    <mergeCell ref="P15:P18"/>
    <mergeCell ref="E2:F2"/>
    <mergeCell ref="D3:G3"/>
    <mergeCell ref="D5:F5"/>
    <mergeCell ref="I3:J3"/>
    <mergeCell ref="I16:J16"/>
    <mergeCell ref="I12:J12"/>
    <mergeCell ref="I13:J13"/>
    <mergeCell ref="I6:J6"/>
    <mergeCell ref="I7:J7"/>
    <mergeCell ref="I9:J9"/>
    <mergeCell ref="I10:J10"/>
    <mergeCell ref="I4:J4"/>
    <mergeCell ref="I5:J5"/>
    <mergeCell ref="I14:J14"/>
    <mergeCell ref="K10:L10"/>
    <mergeCell ref="K9:L9"/>
    <mergeCell ref="K11:L11"/>
    <mergeCell ref="K12:L12"/>
    <mergeCell ref="K13:L13"/>
    <mergeCell ref="K3:L3"/>
    <mergeCell ref="K4:L4"/>
    <mergeCell ref="K5:L5"/>
    <mergeCell ref="K6:L6"/>
    <mergeCell ref="B1:C1"/>
    <mergeCell ref="D4:E4"/>
    <mergeCell ref="A16:B16"/>
    <mergeCell ref="A12:B12"/>
    <mergeCell ref="A13:B13"/>
    <mergeCell ref="A10:B10"/>
    <mergeCell ref="A15:B15"/>
    <mergeCell ref="A14:B14"/>
    <mergeCell ref="B3:C3"/>
    <mergeCell ref="B5:C5"/>
    <mergeCell ref="B4:C4"/>
    <mergeCell ref="A11:B11"/>
    <mergeCell ref="A9:B9"/>
    <mergeCell ref="D1:L1"/>
    <mergeCell ref="I11:J11"/>
    <mergeCell ref="C9:D9"/>
    <mergeCell ref="C10:D10"/>
    <mergeCell ref="C11:D11"/>
    <mergeCell ref="C12:D12"/>
    <mergeCell ref="C13:D13"/>
    <mergeCell ref="C14:D14"/>
    <mergeCell ref="C15:D15"/>
    <mergeCell ref="C16:D16"/>
    <mergeCell ref="I15:J15"/>
    <mergeCell ref="K7:L7"/>
    <mergeCell ref="C29:D29"/>
    <mergeCell ref="C30:D30"/>
    <mergeCell ref="C21:D21"/>
    <mergeCell ref="C22:D22"/>
    <mergeCell ref="C23:D23"/>
    <mergeCell ref="C24:D24"/>
    <mergeCell ref="C25:D25"/>
    <mergeCell ref="K14:L14"/>
    <mergeCell ref="K15:L15"/>
    <mergeCell ref="K16:L16"/>
    <mergeCell ref="C19:D19"/>
    <mergeCell ref="C20:D20"/>
    <mergeCell ref="C18:D18"/>
    <mergeCell ref="C36:D36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C31:D31"/>
    <mergeCell ref="C32:D32"/>
    <mergeCell ref="C33:D33"/>
    <mergeCell ref="C34:D34"/>
    <mergeCell ref="C35:D35"/>
    <mergeCell ref="C26:D26"/>
    <mergeCell ref="C27:D27"/>
    <mergeCell ref="C28:D28"/>
    <mergeCell ref="M18:N18"/>
    <mergeCell ref="E19:F19"/>
    <mergeCell ref="E20:F20"/>
    <mergeCell ref="E21:F21"/>
    <mergeCell ref="E22:F22"/>
    <mergeCell ref="K33:L33"/>
    <mergeCell ref="K34:L34"/>
    <mergeCell ref="K35:L35"/>
    <mergeCell ref="K36:L36"/>
    <mergeCell ref="E18:F18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M32:N32"/>
    <mergeCell ref="M33:N33"/>
    <mergeCell ref="M34:N34"/>
    <mergeCell ref="M35:N35"/>
    <mergeCell ref="M36:N36"/>
    <mergeCell ref="E34:F34"/>
    <mergeCell ref="E35:F35"/>
    <mergeCell ref="E36:F36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</mergeCells>
  <phoneticPr fontId="3"/>
  <printOptions horizontalCentered="1"/>
  <pageMargins left="0.19685039370078741" right="0.19685039370078741" top="0.19685039370078741" bottom="0.19685039370078741" header="0" footer="0"/>
  <pageSetup paperSize="9" scale="9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記入方法</vt:lpstr>
      <vt:lpstr>記録用紙</vt:lpstr>
      <vt:lpstr>警告・退場</vt:lpstr>
      <vt:lpstr>選手名簿</vt:lpstr>
      <vt:lpstr>メンバー表</vt:lpstr>
      <vt:lpstr>メンバー表!Print_Area</vt:lpstr>
      <vt:lpstr>記録用紙!Print_Area</vt:lpstr>
      <vt:lpstr>選手名簿!Print_Area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関根弘之</dc:creator>
  <cp:lastModifiedBy>神野敏也</cp:lastModifiedBy>
  <cp:lastPrinted>2020-06-12T03:50:51Z</cp:lastPrinted>
  <dcterms:created xsi:type="dcterms:W3CDTF">2003-08-12T01:55:18Z</dcterms:created>
  <dcterms:modified xsi:type="dcterms:W3CDTF">2020-06-12T04:00:36Z</dcterms:modified>
</cp:coreProperties>
</file>